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70" windowHeight="9975" activeTab="1"/>
  </bookViews>
  <sheets>
    <sheet name="Filles" sheetId="1" r:id="rId1"/>
    <sheet name="Gars" sheetId="2" r:id="rId2"/>
  </sheets>
  <definedNames>
    <definedName name="_xlnm._FilterDatabase" localSheetId="0" hidden="1">'Filles'!$A$4:$S$4</definedName>
    <definedName name="_xlnm._FilterDatabase" localSheetId="1" hidden="1">'Gars'!$A$5:$O$73</definedName>
  </definedNames>
  <calcPr fullCalcOnLoad="1"/>
</workbook>
</file>

<file path=xl/sharedStrings.xml><?xml version="1.0" encoding="utf-8"?>
<sst xmlns="http://schemas.openxmlformats.org/spreadsheetml/2006/main" count="218" uniqueCount="163">
  <si>
    <t>Apex</t>
  </si>
  <si>
    <t>Saut de panel</t>
  </si>
  <si>
    <t>Dossard</t>
  </si>
  <si>
    <t>Nom</t>
  </si>
  <si>
    <t>SD1</t>
  </si>
  <si>
    <t>AP1</t>
  </si>
  <si>
    <t>SP1</t>
  </si>
  <si>
    <t>Pas de patin</t>
  </si>
  <si>
    <t>PP1</t>
  </si>
  <si>
    <t>Rang</t>
  </si>
  <si>
    <t>Rang PP1</t>
  </si>
  <si>
    <t>Temps</t>
  </si>
  <si>
    <t>Diff</t>
  </si>
  <si>
    <t>Cumul Points</t>
  </si>
  <si>
    <t>SD2</t>
  </si>
  <si>
    <t>AP2</t>
  </si>
  <si>
    <t>SP2</t>
  </si>
  <si>
    <t>Nombre de résultats compilés</t>
  </si>
  <si>
    <t>Total tous les ateliers</t>
  </si>
  <si>
    <t>Pas de patin avec centièmes de seconde</t>
  </si>
  <si>
    <t>Pas de patin en dizièmes de seconde (21.17 = 21.1)</t>
  </si>
  <si>
    <t>Pas de patin dizième</t>
  </si>
  <si>
    <t>SQA</t>
  </si>
  <si>
    <t>1 ski</t>
  </si>
  <si>
    <t>1S1</t>
  </si>
  <si>
    <t>1S2</t>
  </si>
  <si>
    <t>Pas  de patin</t>
  </si>
  <si>
    <t>Tess Beyer</t>
  </si>
  <si>
    <t>Celine Sommer</t>
  </si>
  <si>
    <t>Marcy Cudmore</t>
  </si>
  <si>
    <t>Jaden Klebba</t>
  </si>
  <si>
    <t>Caroline Roy</t>
  </si>
  <si>
    <t>Cadence Kiss</t>
  </si>
  <si>
    <t>Emma Resnick</t>
  </si>
  <si>
    <t>Arianne Forget</t>
  </si>
  <si>
    <t>Natalie Stewart</t>
  </si>
  <si>
    <t>Gabby Eastwood</t>
  </si>
  <si>
    <t>Phoebe Garfiel</t>
  </si>
  <si>
    <t>Cassandra Cormier</t>
  </si>
  <si>
    <t>Sarah Graham</t>
  </si>
  <si>
    <t>Chloe Aust</t>
  </si>
  <si>
    <t>Marie-Pier Brunet</t>
  </si>
  <si>
    <t>Maxim Parent</t>
  </si>
  <si>
    <t>Clea Peter</t>
  </si>
  <si>
    <t>Lily Sewell</t>
  </si>
  <si>
    <t>Norah Dempsey</t>
  </si>
  <si>
    <t>Riley McHugh</t>
  </si>
  <si>
    <t>Carly Elsinger</t>
  </si>
  <si>
    <t>Abigail Horning</t>
  </si>
  <si>
    <t>Annabelle Forsley</t>
  </si>
  <si>
    <t>Olivia Zubarik</t>
  </si>
  <si>
    <t>Nikki Finoro</t>
  </si>
  <si>
    <t>Érika Wiebe</t>
  </si>
  <si>
    <t>Cloé Laurier</t>
  </si>
  <si>
    <t>Eliza Suillivan</t>
  </si>
  <si>
    <t>Emma Suillivan</t>
  </si>
  <si>
    <t>Lili Bilodeau</t>
  </si>
  <si>
    <t>Sophie Peterson</t>
  </si>
  <si>
    <t>Ava Willis</t>
  </si>
  <si>
    <t>Taylor Hoyt</t>
  </si>
  <si>
    <t>Coralie Laperrière</t>
  </si>
  <si>
    <t>Sydney Basil</t>
  </si>
  <si>
    <t>Tessa Foote</t>
  </si>
  <si>
    <t>Audrey Cole</t>
  </si>
  <si>
    <t>Emma Ried</t>
  </si>
  <si>
    <t>Amber Wood</t>
  </si>
  <si>
    <t>Anna Davis</t>
  </si>
  <si>
    <t>Sarah Auger</t>
  </si>
  <si>
    <t>Kaylie Fryer</t>
  </si>
  <si>
    <t>Bayli McSpadden</t>
  </si>
  <si>
    <t>Alyssa Bergeron-Saucier</t>
  </si>
  <si>
    <t>Laura Beauvais</t>
  </si>
  <si>
    <t>Eva Clement</t>
  </si>
  <si>
    <t>Frances MaCgregor</t>
  </si>
  <si>
    <t>Rylee Bouvier</t>
  </si>
  <si>
    <t>Penny Robinson</t>
  </si>
  <si>
    <t>Élizabeth Mclean</t>
  </si>
  <si>
    <t>Victoria Clancy</t>
  </si>
  <si>
    <t>Kylie Thompson</t>
  </si>
  <si>
    <t>Audrey Higgins-Lopez</t>
  </si>
  <si>
    <t>Audrey Dermers-Lafrance</t>
  </si>
  <si>
    <t>Justine Laberge</t>
  </si>
  <si>
    <t>Julianna Lisi</t>
  </si>
  <si>
    <t>Lauren Cahill</t>
  </si>
  <si>
    <t>Grace Anne McCooey</t>
  </si>
  <si>
    <t>Jacqueline Culver</t>
  </si>
  <si>
    <t>Hannah Goetz</t>
  </si>
  <si>
    <t>Emma Parker</t>
  </si>
  <si>
    <t>Emilia Cooper</t>
  </si>
  <si>
    <t>Paige Sproule</t>
  </si>
  <si>
    <t>Lexi Huron</t>
  </si>
  <si>
    <t>Molly Quinlan</t>
  </si>
  <si>
    <t>Emma Gosselin</t>
  </si>
  <si>
    <t>Jessica Dean</t>
  </si>
  <si>
    <t>Maxine Van Strien</t>
  </si>
  <si>
    <t>Jorden Simon</t>
  </si>
  <si>
    <t>Erik Holm</t>
  </si>
  <si>
    <t>Grant Keefe</t>
  </si>
  <si>
    <t>Jay poulter</t>
  </si>
  <si>
    <t>Louis Gagnon-Rousseau</t>
  </si>
  <si>
    <t>Kyle Blandford</t>
  </si>
  <si>
    <t>Riki Nakamura</t>
  </si>
  <si>
    <t>James Gatcliffe</t>
  </si>
  <si>
    <t>Mathis Lafond</t>
  </si>
  <si>
    <t>Simon Trudeau</t>
  </si>
  <si>
    <t>Maximus Keller</t>
  </si>
  <si>
    <t>Ben DeGirolamo</t>
  </si>
  <si>
    <t>Brady Mason</t>
  </si>
  <si>
    <t>Gavin Dewey</t>
  </si>
  <si>
    <t>Théodore Kim</t>
  </si>
  <si>
    <t>Pierick Charest</t>
  </si>
  <si>
    <t>Chase Gulick</t>
  </si>
  <si>
    <t>Thomas Zschau</t>
  </si>
  <si>
    <t>Nathan Frédérick</t>
  </si>
  <si>
    <t>Shane Sommer</t>
  </si>
  <si>
    <t>Justin Tremblay</t>
  </si>
  <si>
    <t>Luke Keating</t>
  </si>
  <si>
    <t>Christopher Burnes</t>
  </si>
  <si>
    <t>Laz Rifkin</t>
  </si>
  <si>
    <t>Calvin May</t>
  </si>
  <si>
    <t>Benjamin Neylan</t>
  </si>
  <si>
    <t>Adam Berghult</t>
  </si>
  <si>
    <t>François Labelle</t>
  </si>
  <si>
    <t>Aleksas Valadka</t>
  </si>
  <si>
    <t>Victor Terrasse</t>
  </si>
  <si>
    <t>Georgie Honeybone</t>
  </si>
  <si>
    <t>Nolan Sweeney</t>
  </si>
  <si>
    <t>Samuel Parcker</t>
  </si>
  <si>
    <t>Liam Vlaad</t>
  </si>
  <si>
    <t>Nicolas Castracani</t>
  </si>
  <si>
    <t>Brett Haber</t>
  </si>
  <si>
    <t>Maxime Marcoux</t>
  </si>
  <si>
    <t>Ian Geikie</t>
  </si>
  <si>
    <t>Samuel Bosse</t>
  </si>
  <si>
    <t>Kaiden Villeneuve</t>
  </si>
  <si>
    <t>Owen Clark</t>
  </si>
  <si>
    <t>Alexandre Brossard</t>
  </si>
  <si>
    <t xml:space="preserve">Hugo Brisebois </t>
  </si>
  <si>
    <t>Daniel Zagoren</t>
  </si>
  <si>
    <t>Callum Myers</t>
  </si>
  <si>
    <t>Lawton Jones</t>
  </si>
  <si>
    <t>Aidan Nella</t>
  </si>
  <si>
    <t>Noah Lang</t>
  </si>
  <si>
    <t>Zachary Jean</t>
  </si>
  <si>
    <t>Michael Mansfield-Allessio</t>
  </si>
  <si>
    <t>Samuel Mc Dermott</t>
  </si>
  <si>
    <t>Cody Labonty</t>
  </si>
  <si>
    <t>Rowen Norfolk</t>
  </si>
  <si>
    <t>Nicholas Pilla</t>
  </si>
  <si>
    <t>Brian Donnelly</t>
  </si>
  <si>
    <t>Joseph Colwell</t>
  </si>
  <si>
    <t>Alexis Barabe</t>
  </si>
  <si>
    <t>Calum Hayes</t>
  </si>
  <si>
    <t>Charlie Olsen</t>
  </si>
  <si>
    <t>Antoine Paradis</t>
  </si>
  <si>
    <t>Dominik Aucoin</t>
  </si>
  <si>
    <t>Jekim Lanoue</t>
  </si>
  <si>
    <t>Colin Gould</t>
  </si>
  <si>
    <t>Tait Kline</t>
  </si>
  <si>
    <t>Tyler Donnelian</t>
  </si>
  <si>
    <t>Camden Dwyer</t>
  </si>
  <si>
    <t>Parker Dean</t>
  </si>
  <si>
    <t>Timothy Golden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</si>
</sst>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wrapText="1"/>
    </xf>
    <xf numFmtId="0" fontId="34" fillId="0" borderId="1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wrapText="1"/>
    </xf>
    <xf numFmtId="0" fontId="34" fillId="0" borderId="11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34" fillId="0" borderId="1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34" fillId="0" borderId="0" xfId="0" applyFont="1" applyFill="1" applyAlignment="1">
      <alignment horizontal="center" wrapText="1"/>
    </xf>
    <xf numFmtId="0" fontId="0" fillId="34" borderId="16" xfId="0" applyNumberFormat="1" applyFont="1" applyFill="1" applyBorder="1" applyAlignment="1">
      <alignment/>
    </xf>
    <xf numFmtId="0" fontId="34" fillId="0" borderId="0" xfId="0" applyFont="1" applyFill="1" applyAlignment="1">
      <alignment horizont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4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center" wrapText="1"/>
    </xf>
    <xf numFmtId="0" fontId="34" fillId="0" borderId="11" xfId="0" applyFont="1" applyFill="1" applyBorder="1" applyAlignment="1">
      <alignment horizontal="center" wrapText="1"/>
    </xf>
    <xf numFmtId="0" fontId="34" fillId="0" borderId="17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wrapText="1"/>
    </xf>
    <xf numFmtId="0" fontId="34" fillId="0" borderId="17" xfId="0" applyFont="1" applyFill="1" applyBorder="1" applyAlignment="1">
      <alignment horizontal="center" wrapText="1"/>
    </xf>
    <xf numFmtId="0" fontId="34" fillId="0" borderId="15" xfId="0" applyFont="1" applyFill="1" applyBorder="1" applyAlignment="1">
      <alignment horizontal="center" wrapText="1"/>
    </xf>
    <xf numFmtId="0" fontId="34" fillId="0" borderId="0" xfId="0" applyFont="1" applyFill="1" applyAlignment="1">
      <alignment horizontal="center"/>
    </xf>
    <xf numFmtId="0" fontId="34" fillId="0" borderId="18" xfId="0" applyFont="1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zoomScale="110" zoomScaleNormal="110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5" sqref="B5"/>
    </sheetView>
  </sheetViews>
  <sheetFormatPr defaultColWidth="11.421875" defaultRowHeight="15"/>
  <cols>
    <col min="1" max="1" width="11.421875" style="4" customWidth="1"/>
    <col min="2" max="2" width="28.7109375" style="4" customWidth="1"/>
    <col min="3" max="3" width="12.140625" style="4" customWidth="1"/>
    <col min="4" max="9" width="13.57421875" style="5" customWidth="1"/>
    <col min="10" max="23" width="11.421875" style="5" customWidth="1"/>
    <col min="24" max="16384" width="11.421875" style="4" customWidth="1"/>
  </cols>
  <sheetData>
    <row r="1" spans="10:19" ht="15.75" thickBot="1">
      <c r="J1" s="25"/>
      <c r="K1" s="25"/>
      <c r="L1" s="38" t="s">
        <v>26</v>
      </c>
      <c r="M1" s="39"/>
      <c r="N1" s="39"/>
      <c r="O1" s="39"/>
      <c r="P1" s="39"/>
      <c r="Q1" s="39"/>
      <c r="R1" s="39"/>
      <c r="S1" s="40"/>
    </row>
    <row r="2" spans="4:23" s="2" customFormat="1" ht="14.25" customHeight="1">
      <c r="D2" s="6"/>
      <c r="E2" s="6"/>
      <c r="F2" s="42" t="s">
        <v>23</v>
      </c>
      <c r="G2" s="43"/>
      <c r="H2" s="42" t="s">
        <v>0</v>
      </c>
      <c r="I2" s="43"/>
      <c r="J2" s="43" t="s">
        <v>1</v>
      </c>
      <c r="K2" s="43"/>
      <c r="L2" s="41" t="s">
        <v>20</v>
      </c>
      <c r="M2" s="36"/>
      <c r="N2" s="36"/>
      <c r="O2" s="36"/>
      <c r="P2" s="36" t="s">
        <v>19</v>
      </c>
      <c r="Q2" s="36"/>
      <c r="R2" s="36"/>
      <c r="S2" s="37"/>
      <c r="T2" s="35"/>
      <c r="U2" s="35"/>
      <c r="V2" s="35"/>
      <c r="W2" s="35"/>
    </row>
    <row r="3" spans="2:19" s="2" customFormat="1" ht="30" customHeight="1">
      <c r="B3" s="29" t="s">
        <v>17</v>
      </c>
      <c r="C3" s="31"/>
      <c r="D3" s="35" t="s">
        <v>18</v>
      </c>
      <c r="E3" s="35"/>
      <c r="F3" s="7">
        <f>COUNT(F5:F72)</f>
        <v>68</v>
      </c>
      <c r="G3" s="27"/>
      <c r="H3" s="26">
        <f>COUNT(H5:H72)</f>
        <v>68</v>
      </c>
      <c r="I3" s="27"/>
      <c r="J3" s="8">
        <f>COUNT(J5:J72)</f>
        <v>68</v>
      </c>
      <c r="K3" s="27"/>
      <c r="L3" s="7">
        <f>COUNT(L5:L72)</f>
        <v>0</v>
      </c>
      <c r="M3" s="8"/>
      <c r="N3" s="8"/>
      <c r="O3" s="8"/>
      <c r="P3" s="8">
        <f>COUNT(P5:P72)</f>
        <v>68</v>
      </c>
      <c r="Q3" s="8"/>
      <c r="R3" s="8"/>
      <c r="S3" s="9"/>
    </row>
    <row r="4" spans="1:19" s="3" customFormat="1" ht="15">
      <c r="A4" s="3" t="s">
        <v>2</v>
      </c>
      <c r="B4" s="3" t="s">
        <v>3</v>
      </c>
      <c r="D4" s="1" t="s">
        <v>9</v>
      </c>
      <c r="E4" s="1" t="s">
        <v>13</v>
      </c>
      <c r="F4" s="10" t="s">
        <v>4</v>
      </c>
      <c r="G4" s="10" t="s">
        <v>14</v>
      </c>
      <c r="H4" s="10" t="s">
        <v>5</v>
      </c>
      <c r="I4" s="10" t="s">
        <v>15</v>
      </c>
      <c r="J4" s="11" t="s">
        <v>6</v>
      </c>
      <c r="K4" s="11" t="s">
        <v>16</v>
      </c>
      <c r="L4" s="10" t="s">
        <v>8</v>
      </c>
      <c r="M4" s="11" t="s">
        <v>10</v>
      </c>
      <c r="N4" s="11" t="s">
        <v>11</v>
      </c>
      <c r="O4" s="11" t="s">
        <v>12</v>
      </c>
      <c r="P4" s="11" t="s">
        <v>8</v>
      </c>
      <c r="Q4" s="11" t="s">
        <v>10</v>
      </c>
      <c r="R4" s="11" t="s">
        <v>11</v>
      </c>
      <c r="S4" s="12" t="s">
        <v>12</v>
      </c>
    </row>
    <row r="5" spans="1:23" ht="15">
      <c r="A5" s="34">
        <v>9</v>
      </c>
      <c r="B5" s="34" t="s">
        <v>34</v>
      </c>
      <c r="C5" s="34" t="s">
        <v>22</v>
      </c>
      <c r="D5" s="16">
        <f aca="true" t="shared" si="0" ref="D5:D36">RANK(E5,$E$5:$E$72,0)</f>
        <v>1</v>
      </c>
      <c r="E5" s="5">
        <f aca="true" t="shared" si="1" ref="E5:E36">SUM(F5:K5)+P5</f>
        <v>131.8</v>
      </c>
      <c r="F5" s="13">
        <v>18</v>
      </c>
      <c r="G5" s="14">
        <v>15</v>
      </c>
      <c r="H5" s="15">
        <v>20</v>
      </c>
      <c r="I5" s="17">
        <v>20</v>
      </c>
      <c r="J5" s="21">
        <v>19</v>
      </c>
      <c r="K5" s="21">
        <v>20</v>
      </c>
      <c r="L5" s="15"/>
      <c r="M5" s="16">
        <f aca="true" t="shared" si="2" ref="M5:M36">IF(OR(N5="DNS",N5="DNF"),"",RANK(N5,N$5:N$72,1))</f>
        <v>3</v>
      </c>
      <c r="N5" s="30">
        <v>21.92</v>
      </c>
      <c r="O5" s="16">
        <f aca="true" t="shared" si="3" ref="O5:O36">IF(OR(N5="DNF",N5="DNS"),"",N5-MIN($N$5:$N$72))</f>
        <v>0.20000000000000284</v>
      </c>
      <c r="P5" s="16">
        <f aca="true" t="shared" si="4" ref="P5:P36">IF(OR(R5="DNS",R5="DNF"),0,IF(Q5=1,20,MAX(0,20-S5)))</f>
        <v>19.8</v>
      </c>
      <c r="Q5" s="16">
        <f aca="true" t="shared" si="5" ref="Q5:Q36">IF(OR(N5="DNS",N5="DNF"),"",RANK(R5,R$5:R$72,1))</f>
        <v>3</v>
      </c>
      <c r="R5" s="16">
        <f aca="true" t="shared" si="6" ref="R5:R36">IF(OR(N5="DNS",N5="DNF"),N5,FLOOR(N5,0.1))</f>
        <v>21.900000000000002</v>
      </c>
      <c r="S5" s="17">
        <f aca="true" t="shared" si="7" ref="S5:S36">IF(OR(N5="DNF",N5="DNS"),"",R5-FLOOR(MIN($N$5:$N$72),0.1))</f>
        <v>0.1999999999999993</v>
      </c>
      <c r="T5" s="4"/>
      <c r="U5" s="4"/>
      <c r="V5" s="4"/>
      <c r="W5" s="4"/>
    </row>
    <row r="6" spans="1:23" ht="15">
      <c r="A6" s="34">
        <v>43</v>
      </c>
      <c r="B6" s="34" t="s">
        <v>67</v>
      </c>
      <c r="C6" s="34" t="s">
        <v>22</v>
      </c>
      <c r="D6" s="16">
        <f t="shared" si="0"/>
        <v>2</v>
      </c>
      <c r="E6" s="5">
        <f t="shared" si="1"/>
        <v>131.3</v>
      </c>
      <c r="F6" s="13">
        <v>19</v>
      </c>
      <c r="G6" s="14">
        <v>20</v>
      </c>
      <c r="H6" s="15">
        <v>16</v>
      </c>
      <c r="I6" s="17">
        <v>19</v>
      </c>
      <c r="J6" s="21">
        <v>20</v>
      </c>
      <c r="K6" s="21">
        <v>19</v>
      </c>
      <c r="L6" s="15"/>
      <c r="M6" s="16">
        <f t="shared" si="2"/>
        <v>25</v>
      </c>
      <c r="N6" s="30">
        <v>23.48</v>
      </c>
      <c r="O6" s="16">
        <f t="shared" si="3"/>
        <v>1.7600000000000016</v>
      </c>
      <c r="P6" s="16">
        <f t="shared" si="4"/>
        <v>18.3</v>
      </c>
      <c r="Q6" s="16">
        <f t="shared" si="5"/>
        <v>24</v>
      </c>
      <c r="R6" s="16">
        <f t="shared" si="6"/>
        <v>23.400000000000002</v>
      </c>
      <c r="S6" s="17">
        <f t="shared" si="7"/>
        <v>1.6999999999999993</v>
      </c>
      <c r="T6" s="4"/>
      <c r="U6" s="4"/>
      <c r="V6" s="4"/>
      <c r="W6" s="4"/>
    </row>
    <row r="7" spans="1:23" ht="15">
      <c r="A7" s="34">
        <v>18</v>
      </c>
      <c r="B7" s="34" t="s">
        <v>42</v>
      </c>
      <c r="C7" s="34" t="s">
        <v>22</v>
      </c>
      <c r="D7" s="16">
        <f t="shared" si="0"/>
        <v>3</v>
      </c>
      <c r="E7" s="5">
        <f t="shared" si="1"/>
        <v>118</v>
      </c>
      <c r="F7" s="13">
        <v>16</v>
      </c>
      <c r="G7" s="14">
        <v>12</v>
      </c>
      <c r="H7" s="15">
        <v>15</v>
      </c>
      <c r="I7" s="17">
        <v>18</v>
      </c>
      <c r="J7" s="21">
        <v>17</v>
      </c>
      <c r="K7" s="21">
        <v>20</v>
      </c>
      <c r="L7" s="15"/>
      <c r="M7" s="16">
        <f t="shared" si="2"/>
        <v>1</v>
      </c>
      <c r="N7" s="30">
        <v>21.72</v>
      </c>
      <c r="O7" s="16">
        <f t="shared" si="3"/>
        <v>0</v>
      </c>
      <c r="P7" s="16">
        <f t="shared" si="4"/>
        <v>20</v>
      </c>
      <c r="Q7" s="16">
        <f t="shared" si="5"/>
        <v>1</v>
      </c>
      <c r="R7" s="16">
        <f t="shared" si="6"/>
        <v>21.700000000000003</v>
      </c>
      <c r="S7" s="17">
        <f t="shared" si="7"/>
        <v>0</v>
      </c>
      <c r="T7" s="4"/>
      <c r="U7" s="4"/>
      <c r="V7" s="4"/>
      <c r="W7" s="4"/>
    </row>
    <row r="8" spans="1:23" ht="15">
      <c r="A8" s="34">
        <v>47</v>
      </c>
      <c r="B8" s="34" t="s">
        <v>71</v>
      </c>
      <c r="C8" s="34" t="s">
        <v>22</v>
      </c>
      <c r="D8" s="16">
        <f t="shared" si="0"/>
        <v>4</v>
      </c>
      <c r="E8" s="5">
        <f t="shared" si="1"/>
        <v>113.8</v>
      </c>
      <c r="F8" s="13">
        <v>18</v>
      </c>
      <c r="G8" s="14">
        <v>15</v>
      </c>
      <c r="H8" s="15">
        <v>12</v>
      </c>
      <c r="I8" s="17">
        <v>18</v>
      </c>
      <c r="J8" s="21">
        <v>19</v>
      </c>
      <c r="K8" s="21">
        <v>13</v>
      </c>
      <c r="L8" s="15"/>
      <c r="M8" s="16">
        <f t="shared" si="2"/>
        <v>13</v>
      </c>
      <c r="N8" s="30">
        <v>22.91</v>
      </c>
      <c r="O8" s="16">
        <f t="shared" si="3"/>
        <v>1.1900000000000013</v>
      </c>
      <c r="P8" s="16">
        <f t="shared" si="4"/>
        <v>18.8</v>
      </c>
      <c r="Q8" s="16">
        <f t="shared" si="5"/>
        <v>13</v>
      </c>
      <c r="R8" s="16">
        <f t="shared" si="6"/>
        <v>22.900000000000002</v>
      </c>
      <c r="S8" s="17">
        <f t="shared" si="7"/>
        <v>1.1999999999999993</v>
      </c>
      <c r="T8" s="4"/>
      <c r="U8" s="4"/>
      <c r="V8" s="4"/>
      <c r="W8" s="4"/>
    </row>
    <row r="9" spans="1:23" ht="15">
      <c r="A9" s="34">
        <v>67</v>
      </c>
      <c r="B9" s="34" t="s">
        <v>91</v>
      </c>
      <c r="C9" s="34"/>
      <c r="D9" s="16">
        <f t="shared" si="0"/>
        <v>5</v>
      </c>
      <c r="E9" s="5">
        <f t="shared" si="1"/>
        <v>110.7</v>
      </c>
      <c r="F9" s="13">
        <v>17</v>
      </c>
      <c r="G9" s="14">
        <v>15</v>
      </c>
      <c r="H9" s="15">
        <v>10</v>
      </c>
      <c r="I9" s="17">
        <v>10</v>
      </c>
      <c r="J9" s="21">
        <v>20</v>
      </c>
      <c r="K9" s="21">
        <v>20</v>
      </c>
      <c r="L9" s="15"/>
      <c r="M9" s="16">
        <f t="shared" si="2"/>
        <v>15</v>
      </c>
      <c r="N9" s="30">
        <v>23.01</v>
      </c>
      <c r="O9" s="16">
        <f t="shared" si="3"/>
        <v>1.2900000000000027</v>
      </c>
      <c r="P9" s="16">
        <f t="shared" si="4"/>
        <v>18.700000000000003</v>
      </c>
      <c r="Q9" s="16">
        <f t="shared" si="5"/>
        <v>15</v>
      </c>
      <c r="R9" s="16">
        <f t="shared" si="6"/>
        <v>23</v>
      </c>
      <c r="S9" s="17">
        <f t="shared" si="7"/>
        <v>1.2999999999999972</v>
      </c>
      <c r="T9" s="4"/>
      <c r="U9" s="4"/>
      <c r="V9" s="4"/>
      <c r="W9" s="4"/>
    </row>
    <row r="10" spans="1:23" ht="15">
      <c r="A10" s="34">
        <v>46</v>
      </c>
      <c r="B10" s="34" t="s">
        <v>70</v>
      </c>
      <c r="C10" s="34" t="s">
        <v>22</v>
      </c>
      <c r="D10" s="16">
        <f t="shared" si="0"/>
        <v>6</v>
      </c>
      <c r="E10" s="5">
        <f t="shared" si="1"/>
        <v>109.9</v>
      </c>
      <c r="F10" s="13">
        <v>17</v>
      </c>
      <c r="G10" s="14">
        <v>14</v>
      </c>
      <c r="H10" s="15">
        <v>11</v>
      </c>
      <c r="I10" s="17">
        <v>18</v>
      </c>
      <c r="J10" s="21">
        <v>18</v>
      </c>
      <c r="K10" s="21">
        <v>13</v>
      </c>
      <c r="L10" s="15"/>
      <c r="M10" s="16">
        <f t="shared" si="2"/>
        <v>12</v>
      </c>
      <c r="N10" s="30">
        <v>22.89</v>
      </c>
      <c r="O10" s="16">
        <f t="shared" si="3"/>
        <v>1.1700000000000017</v>
      </c>
      <c r="P10" s="16">
        <f t="shared" si="4"/>
        <v>18.900000000000002</v>
      </c>
      <c r="Q10" s="16">
        <f t="shared" si="5"/>
        <v>11</v>
      </c>
      <c r="R10" s="16">
        <f t="shared" si="6"/>
        <v>22.8</v>
      </c>
      <c r="S10" s="17">
        <f t="shared" si="7"/>
        <v>1.0999999999999979</v>
      </c>
      <c r="T10" s="4"/>
      <c r="U10" s="4"/>
      <c r="V10" s="4"/>
      <c r="W10" s="4"/>
    </row>
    <row r="11" spans="1:23" ht="15">
      <c r="A11" s="34">
        <v>30</v>
      </c>
      <c r="B11" s="34" t="s">
        <v>54</v>
      </c>
      <c r="C11" s="34"/>
      <c r="D11" s="16">
        <f t="shared" si="0"/>
        <v>7</v>
      </c>
      <c r="E11" s="5">
        <f t="shared" si="1"/>
        <v>107.7</v>
      </c>
      <c r="F11" s="13">
        <v>16</v>
      </c>
      <c r="G11" s="14">
        <v>11</v>
      </c>
      <c r="H11" s="15">
        <v>15</v>
      </c>
      <c r="I11" s="17">
        <v>19</v>
      </c>
      <c r="J11" s="21">
        <v>15</v>
      </c>
      <c r="K11" s="21">
        <v>13</v>
      </c>
      <c r="L11" s="15"/>
      <c r="M11" s="16">
        <f t="shared" si="2"/>
        <v>16</v>
      </c>
      <c r="N11" s="30">
        <v>23.03</v>
      </c>
      <c r="O11" s="16">
        <f t="shared" si="3"/>
        <v>1.3100000000000023</v>
      </c>
      <c r="P11" s="16">
        <f t="shared" si="4"/>
        <v>18.700000000000003</v>
      </c>
      <c r="Q11" s="16">
        <f t="shared" si="5"/>
        <v>15</v>
      </c>
      <c r="R11" s="16">
        <f t="shared" si="6"/>
        <v>23</v>
      </c>
      <c r="S11" s="17">
        <f t="shared" si="7"/>
        <v>1.2999999999999972</v>
      </c>
      <c r="T11" s="4"/>
      <c r="U11" s="4"/>
      <c r="V11" s="4"/>
      <c r="W11" s="4"/>
    </row>
    <row r="12" spans="1:23" ht="15">
      <c r="A12" s="34">
        <v>35</v>
      </c>
      <c r="B12" s="34" t="s">
        <v>59</v>
      </c>
      <c r="C12" s="34"/>
      <c r="D12" s="16">
        <f t="shared" si="0"/>
        <v>8</v>
      </c>
      <c r="E12" s="5">
        <f t="shared" si="1"/>
        <v>107</v>
      </c>
      <c r="F12" s="13">
        <v>18</v>
      </c>
      <c r="G12" s="14">
        <v>15</v>
      </c>
      <c r="H12" s="15">
        <v>14</v>
      </c>
      <c r="I12" s="17">
        <v>11</v>
      </c>
      <c r="J12" s="21">
        <v>16</v>
      </c>
      <c r="K12" s="21">
        <v>16</v>
      </c>
      <c r="L12" s="15"/>
      <c r="M12" s="16">
        <f t="shared" si="2"/>
        <v>50</v>
      </c>
      <c r="N12" s="30">
        <v>24.77</v>
      </c>
      <c r="O12" s="16">
        <f t="shared" si="3"/>
        <v>3.0500000000000007</v>
      </c>
      <c r="P12" s="16">
        <f t="shared" si="4"/>
        <v>17</v>
      </c>
      <c r="Q12" s="16">
        <f t="shared" si="5"/>
        <v>49</v>
      </c>
      <c r="R12" s="16">
        <f t="shared" si="6"/>
        <v>24.700000000000003</v>
      </c>
      <c r="S12" s="17">
        <f t="shared" si="7"/>
        <v>3</v>
      </c>
      <c r="T12" s="4"/>
      <c r="U12" s="4"/>
      <c r="V12" s="4"/>
      <c r="W12" s="4"/>
    </row>
    <row r="13" spans="1:23" ht="15">
      <c r="A13" s="34">
        <v>17</v>
      </c>
      <c r="B13" s="34" t="s">
        <v>41</v>
      </c>
      <c r="C13" s="34" t="s">
        <v>22</v>
      </c>
      <c r="D13" s="16">
        <f t="shared" si="0"/>
        <v>9</v>
      </c>
      <c r="E13" s="5">
        <f t="shared" si="1"/>
        <v>106.6</v>
      </c>
      <c r="F13" s="13">
        <v>15</v>
      </c>
      <c r="G13" s="14">
        <v>14</v>
      </c>
      <c r="H13" s="15">
        <v>15</v>
      </c>
      <c r="I13" s="17">
        <v>10</v>
      </c>
      <c r="J13" s="21">
        <v>15</v>
      </c>
      <c r="K13" s="21">
        <v>18</v>
      </c>
      <c r="L13" s="15"/>
      <c r="M13" s="16">
        <f t="shared" si="2"/>
        <v>4</v>
      </c>
      <c r="N13" s="30">
        <v>22.13</v>
      </c>
      <c r="O13" s="16">
        <f t="shared" si="3"/>
        <v>0.41000000000000014</v>
      </c>
      <c r="P13" s="16">
        <f t="shared" si="4"/>
        <v>19.6</v>
      </c>
      <c r="Q13" s="16">
        <f t="shared" si="5"/>
        <v>4</v>
      </c>
      <c r="R13" s="16">
        <f t="shared" si="6"/>
        <v>22.1</v>
      </c>
      <c r="S13" s="17">
        <f t="shared" si="7"/>
        <v>0.3999999999999986</v>
      </c>
      <c r="T13" s="4"/>
      <c r="U13" s="4"/>
      <c r="V13" s="4"/>
      <c r="W13" s="4"/>
    </row>
    <row r="14" spans="1:23" ht="15">
      <c r="A14" s="34">
        <v>57</v>
      </c>
      <c r="B14" s="34" t="s">
        <v>81</v>
      </c>
      <c r="C14" s="34" t="s">
        <v>22</v>
      </c>
      <c r="D14" s="16">
        <f t="shared" si="0"/>
        <v>9</v>
      </c>
      <c r="E14" s="5">
        <f t="shared" si="1"/>
        <v>106.6</v>
      </c>
      <c r="F14" s="13">
        <v>18</v>
      </c>
      <c r="G14" s="14">
        <v>15</v>
      </c>
      <c r="H14" s="15">
        <v>10</v>
      </c>
      <c r="I14" s="17">
        <v>13</v>
      </c>
      <c r="J14" s="21">
        <v>17</v>
      </c>
      <c r="K14" s="21">
        <v>15</v>
      </c>
      <c r="L14" s="15"/>
      <c r="M14" s="16">
        <f t="shared" si="2"/>
        <v>19</v>
      </c>
      <c r="N14" s="30">
        <v>23.16</v>
      </c>
      <c r="O14" s="16">
        <f t="shared" si="3"/>
        <v>1.4400000000000013</v>
      </c>
      <c r="P14" s="16">
        <f t="shared" si="4"/>
        <v>18.6</v>
      </c>
      <c r="Q14" s="16">
        <f t="shared" si="5"/>
        <v>17</v>
      </c>
      <c r="R14" s="16">
        <f t="shared" si="6"/>
        <v>23.1</v>
      </c>
      <c r="S14" s="17">
        <f t="shared" si="7"/>
        <v>1.3999999999999986</v>
      </c>
      <c r="T14" s="4"/>
      <c r="U14" s="4"/>
      <c r="V14" s="4"/>
      <c r="W14" s="4"/>
    </row>
    <row r="15" spans="1:23" ht="15">
      <c r="A15" s="4">
        <v>23</v>
      </c>
      <c r="B15" s="4" t="s">
        <v>47</v>
      </c>
      <c r="D15" s="5">
        <f t="shared" si="0"/>
        <v>11</v>
      </c>
      <c r="E15" s="5">
        <f t="shared" si="1"/>
        <v>106.1</v>
      </c>
      <c r="F15" s="13">
        <v>18</v>
      </c>
      <c r="G15" s="14">
        <v>18</v>
      </c>
      <c r="H15" s="15">
        <v>10</v>
      </c>
      <c r="I15" s="17">
        <v>17</v>
      </c>
      <c r="J15" s="21">
        <v>14</v>
      </c>
      <c r="K15" s="21">
        <v>12</v>
      </c>
      <c r="L15" s="15"/>
      <c r="M15" s="16">
        <f t="shared" si="2"/>
        <v>47</v>
      </c>
      <c r="N15" s="30">
        <v>24.61</v>
      </c>
      <c r="O15" s="16">
        <f t="shared" si="3"/>
        <v>2.8900000000000006</v>
      </c>
      <c r="P15" s="16">
        <f t="shared" si="4"/>
        <v>17.1</v>
      </c>
      <c r="Q15" s="16">
        <f t="shared" si="5"/>
        <v>47</v>
      </c>
      <c r="R15" s="16">
        <f t="shared" si="6"/>
        <v>24.6</v>
      </c>
      <c r="S15" s="17">
        <f t="shared" si="7"/>
        <v>2.8999999999999986</v>
      </c>
      <c r="T15" s="4"/>
      <c r="U15" s="4"/>
      <c r="V15" s="4"/>
      <c r="W15" s="4"/>
    </row>
    <row r="16" spans="1:23" ht="15">
      <c r="A16" s="4">
        <v>69</v>
      </c>
      <c r="B16" s="4" t="s">
        <v>93</v>
      </c>
      <c r="C16" s="4" t="s">
        <v>22</v>
      </c>
      <c r="D16" s="5">
        <f t="shared" si="0"/>
        <v>12</v>
      </c>
      <c r="E16" s="5">
        <f t="shared" si="1"/>
        <v>105.2</v>
      </c>
      <c r="F16" s="13">
        <v>14</v>
      </c>
      <c r="G16" s="14">
        <v>13</v>
      </c>
      <c r="H16" s="15">
        <v>12</v>
      </c>
      <c r="I16" s="17">
        <v>17</v>
      </c>
      <c r="J16" s="21">
        <v>20</v>
      </c>
      <c r="K16" s="21">
        <v>13</v>
      </c>
      <c r="L16" s="15"/>
      <c r="M16" s="16">
        <f t="shared" si="2"/>
        <v>59</v>
      </c>
      <c r="N16" s="30">
        <v>25.54</v>
      </c>
      <c r="O16" s="16">
        <f t="shared" si="3"/>
        <v>3.8200000000000003</v>
      </c>
      <c r="P16" s="16">
        <f t="shared" si="4"/>
        <v>16.200000000000003</v>
      </c>
      <c r="Q16" s="16">
        <f t="shared" si="5"/>
        <v>59</v>
      </c>
      <c r="R16" s="16">
        <f t="shared" si="6"/>
        <v>25.5</v>
      </c>
      <c r="S16" s="17">
        <f t="shared" si="7"/>
        <v>3.799999999999997</v>
      </c>
      <c r="T16" s="4"/>
      <c r="U16" s="4"/>
      <c r="V16" s="4"/>
      <c r="W16" s="4"/>
    </row>
    <row r="17" spans="1:23" ht="15">
      <c r="A17" s="4">
        <v>8</v>
      </c>
      <c r="B17" s="4" t="s">
        <v>33</v>
      </c>
      <c r="D17" s="5">
        <f t="shared" si="0"/>
        <v>13</v>
      </c>
      <c r="E17" s="5">
        <f t="shared" si="1"/>
        <v>104.6</v>
      </c>
      <c r="F17" s="13">
        <v>19</v>
      </c>
      <c r="G17" s="14">
        <v>15</v>
      </c>
      <c r="H17" s="15">
        <v>15</v>
      </c>
      <c r="I17" s="17">
        <v>7</v>
      </c>
      <c r="J17" s="21">
        <v>19</v>
      </c>
      <c r="K17" s="21">
        <v>11</v>
      </c>
      <c r="L17" s="15"/>
      <c r="M17" s="16">
        <f t="shared" si="2"/>
        <v>20</v>
      </c>
      <c r="N17" s="30">
        <v>23.18</v>
      </c>
      <c r="O17" s="16">
        <f t="shared" si="3"/>
        <v>1.4600000000000009</v>
      </c>
      <c r="P17" s="16">
        <f t="shared" si="4"/>
        <v>18.6</v>
      </c>
      <c r="Q17" s="16">
        <f t="shared" si="5"/>
        <v>17</v>
      </c>
      <c r="R17" s="16">
        <f t="shared" si="6"/>
        <v>23.1</v>
      </c>
      <c r="S17" s="17">
        <f t="shared" si="7"/>
        <v>1.3999999999999986</v>
      </c>
      <c r="T17" s="4"/>
      <c r="U17" s="4"/>
      <c r="V17" s="4"/>
      <c r="W17" s="4"/>
    </row>
    <row r="18" spans="1:23" ht="15">
      <c r="A18" s="4">
        <v>14</v>
      </c>
      <c r="B18" s="4" t="s">
        <v>38</v>
      </c>
      <c r="C18" s="4" t="s">
        <v>22</v>
      </c>
      <c r="D18" s="5">
        <f t="shared" si="0"/>
        <v>13</v>
      </c>
      <c r="E18" s="5">
        <f t="shared" si="1"/>
        <v>104.6</v>
      </c>
      <c r="F18" s="13">
        <v>15</v>
      </c>
      <c r="G18" s="14">
        <v>15</v>
      </c>
      <c r="H18" s="15">
        <v>14</v>
      </c>
      <c r="I18" s="17">
        <v>19</v>
      </c>
      <c r="J18" s="21">
        <v>13</v>
      </c>
      <c r="K18" s="21">
        <v>13</v>
      </c>
      <c r="L18" s="15"/>
      <c r="M18" s="16">
        <f t="shared" si="2"/>
        <v>62</v>
      </c>
      <c r="N18" s="30">
        <v>26.1</v>
      </c>
      <c r="O18" s="16">
        <f t="shared" si="3"/>
        <v>4.380000000000003</v>
      </c>
      <c r="P18" s="16">
        <f t="shared" si="4"/>
        <v>15.600000000000001</v>
      </c>
      <c r="Q18" s="16">
        <f t="shared" si="5"/>
        <v>62</v>
      </c>
      <c r="R18" s="16">
        <f t="shared" si="6"/>
        <v>26.1</v>
      </c>
      <c r="S18" s="17">
        <f t="shared" si="7"/>
        <v>4.399999999999999</v>
      </c>
      <c r="T18" s="4"/>
      <c r="U18" s="4"/>
      <c r="V18" s="4"/>
      <c r="W18" s="4"/>
    </row>
    <row r="19" spans="1:23" ht="15">
      <c r="A19" s="4">
        <v>5</v>
      </c>
      <c r="B19" s="4" t="s">
        <v>31</v>
      </c>
      <c r="D19" s="5">
        <f t="shared" si="0"/>
        <v>15</v>
      </c>
      <c r="E19" s="5">
        <f t="shared" si="1"/>
        <v>104.1</v>
      </c>
      <c r="F19" s="13">
        <v>15</v>
      </c>
      <c r="G19" s="14">
        <v>13</v>
      </c>
      <c r="H19" s="15">
        <v>17</v>
      </c>
      <c r="I19" s="17">
        <v>16</v>
      </c>
      <c r="J19" s="21">
        <v>12</v>
      </c>
      <c r="K19" s="21">
        <v>13</v>
      </c>
      <c r="L19" s="15"/>
      <c r="M19" s="16">
        <f t="shared" si="2"/>
        <v>30</v>
      </c>
      <c r="N19" s="30">
        <v>23.68</v>
      </c>
      <c r="O19" s="16">
        <f t="shared" si="3"/>
        <v>1.9600000000000009</v>
      </c>
      <c r="P19" s="16">
        <f t="shared" si="4"/>
        <v>18.1</v>
      </c>
      <c r="Q19" s="16">
        <f t="shared" si="5"/>
        <v>29</v>
      </c>
      <c r="R19" s="16">
        <f t="shared" si="6"/>
        <v>23.6</v>
      </c>
      <c r="S19" s="17">
        <f t="shared" si="7"/>
        <v>1.8999999999999986</v>
      </c>
      <c r="T19" s="4"/>
      <c r="U19" s="4"/>
      <c r="V19" s="4"/>
      <c r="W19" s="4"/>
    </row>
    <row r="20" spans="1:23" ht="15">
      <c r="A20" s="4">
        <v>4</v>
      </c>
      <c r="B20" s="4" t="s">
        <v>30</v>
      </c>
      <c r="D20" s="5">
        <f t="shared" si="0"/>
        <v>16</v>
      </c>
      <c r="E20" s="5">
        <f t="shared" si="1"/>
        <v>103.6</v>
      </c>
      <c r="F20" s="13">
        <v>14</v>
      </c>
      <c r="G20" s="14">
        <v>14</v>
      </c>
      <c r="H20" s="15">
        <v>15</v>
      </c>
      <c r="I20" s="17">
        <v>11</v>
      </c>
      <c r="J20" s="21">
        <v>17</v>
      </c>
      <c r="K20" s="21">
        <v>15</v>
      </c>
      <c r="L20" s="15"/>
      <c r="M20" s="16">
        <f t="shared" si="2"/>
        <v>37</v>
      </c>
      <c r="N20" s="30">
        <v>24.11</v>
      </c>
      <c r="O20" s="16">
        <f t="shared" si="3"/>
        <v>2.3900000000000006</v>
      </c>
      <c r="P20" s="16">
        <f t="shared" si="4"/>
        <v>17.6</v>
      </c>
      <c r="Q20" s="16">
        <f t="shared" si="5"/>
        <v>37</v>
      </c>
      <c r="R20" s="16">
        <f t="shared" si="6"/>
        <v>24.1</v>
      </c>
      <c r="S20" s="17">
        <f t="shared" si="7"/>
        <v>2.3999999999999986</v>
      </c>
      <c r="T20" s="4"/>
      <c r="U20" s="4"/>
      <c r="V20" s="4"/>
      <c r="W20" s="4"/>
    </row>
    <row r="21" spans="1:23" ht="15">
      <c r="A21" s="4">
        <v>55</v>
      </c>
      <c r="B21" s="4" t="s">
        <v>79</v>
      </c>
      <c r="D21" s="5">
        <f t="shared" si="0"/>
        <v>17</v>
      </c>
      <c r="E21" s="5">
        <f t="shared" si="1"/>
        <v>103.1</v>
      </c>
      <c r="F21" s="13">
        <v>15</v>
      </c>
      <c r="G21" s="14">
        <v>15</v>
      </c>
      <c r="H21" s="15">
        <v>12</v>
      </c>
      <c r="I21" s="17">
        <v>15</v>
      </c>
      <c r="J21" s="21">
        <v>16</v>
      </c>
      <c r="K21" s="21">
        <v>11</v>
      </c>
      <c r="L21" s="15"/>
      <c r="M21" s="16">
        <f t="shared" si="2"/>
        <v>7</v>
      </c>
      <c r="N21" s="30">
        <v>22.6</v>
      </c>
      <c r="O21" s="16">
        <f t="shared" si="3"/>
        <v>0.8800000000000026</v>
      </c>
      <c r="P21" s="16">
        <f t="shared" si="4"/>
        <v>19.1</v>
      </c>
      <c r="Q21" s="16">
        <f t="shared" si="5"/>
        <v>7</v>
      </c>
      <c r="R21" s="16">
        <f t="shared" si="6"/>
        <v>22.6</v>
      </c>
      <c r="S21" s="17">
        <f t="shared" si="7"/>
        <v>0.8999999999999986</v>
      </c>
      <c r="T21" s="4"/>
      <c r="U21" s="4"/>
      <c r="V21" s="4"/>
      <c r="W21" s="4"/>
    </row>
    <row r="22" spans="1:23" ht="15">
      <c r="A22" s="4">
        <v>58</v>
      </c>
      <c r="B22" s="4" t="s">
        <v>82</v>
      </c>
      <c r="D22" s="5">
        <f t="shared" si="0"/>
        <v>18</v>
      </c>
      <c r="E22" s="5">
        <f t="shared" si="1"/>
        <v>102.7</v>
      </c>
      <c r="F22" s="13">
        <v>16</v>
      </c>
      <c r="G22" s="14">
        <v>10</v>
      </c>
      <c r="H22" s="15">
        <v>11</v>
      </c>
      <c r="I22" s="17">
        <v>15</v>
      </c>
      <c r="J22" s="21">
        <v>17</v>
      </c>
      <c r="K22" s="21">
        <v>16</v>
      </c>
      <c r="L22" s="15"/>
      <c r="M22" s="16">
        <f t="shared" si="2"/>
        <v>36</v>
      </c>
      <c r="N22" s="30">
        <v>24.06</v>
      </c>
      <c r="O22" s="16">
        <f t="shared" si="3"/>
        <v>2.34</v>
      </c>
      <c r="P22" s="16">
        <f t="shared" si="4"/>
        <v>17.700000000000003</v>
      </c>
      <c r="Q22" s="16">
        <f t="shared" si="5"/>
        <v>36</v>
      </c>
      <c r="R22" s="16">
        <f t="shared" si="6"/>
        <v>24</v>
      </c>
      <c r="S22" s="17">
        <f t="shared" si="7"/>
        <v>2.299999999999997</v>
      </c>
      <c r="T22" s="4"/>
      <c r="U22" s="4"/>
      <c r="V22" s="4"/>
      <c r="W22" s="4"/>
    </row>
    <row r="23" spans="1:23" ht="15">
      <c r="A23" s="4">
        <v>13</v>
      </c>
      <c r="B23" s="4" t="s">
        <v>37</v>
      </c>
      <c r="D23" s="5">
        <f t="shared" si="0"/>
        <v>19</v>
      </c>
      <c r="E23" s="5">
        <f t="shared" si="1"/>
        <v>102.5</v>
      </c>
      <c r="F23" s="13">
        <v>14</v>
      </c>
      <c r="G23" s="14">
        <v>13</v>
      </c>
      <c r="H23" s="15">
        <v>15</v>
      </c>
      <c r="I23" s="17">
        <v>9</v>
      </c>
      <c r="J23" s="21">
        <v>19</v>
      </c>
      <c r="K23" s="21">
        <v>14</v>
      </c>
      <c r="L23" s="15"/>
      <c r="M23" s="16">
        <f t="shared" si="2"/>
        <v>22</v>
      </c>
      <c r="N23" s="30">
        <v>23.21</v>
      </c>
      <c r="O23" s="16">
        <f t="shared" si="3"/>
        <v>1.490000000000002</v>
      </c>
      <c r="P23" s="16">
        <f t="shared" si="4"/>
        <v>18.5</v>
      </c>
      <c r="Q23" s="16">
        <f t="shared" si="5"/>
        <v>22</v>
      </c>
      <c r="R23" s="16">
        <f t="shared" si="6"/>
        <v>23.200000000000003</v>
      </c>
      <c r="S23" s="17">
        <f t="shared" si="7"/>
        <v>1.5</v>
      </c>
      <c r="T23" s="4"/>
      <c r="U23" s="4"/>
      <c r="V23" s="4"/>
      <c r="W23" s="4"/>
    </row>
    <row r="24" spans="1:23" ht="15">
      <c r="A24" s="4">
        <v>42</v>
      </c>
      <c r="B24" s="4" t="s">
        <v>66</v>
      </c>
      <c r="D24" s="5">
        <f t="shared" si="0"/>
        <v>19</v>
      </c>
      <c r="E24" s="5">
        <f t="shared" si="1"/>
        <v>102.5</v>
      </c>
      <c r="F24" s="13">
        <v>15</v>
      </c>
      <c r="G24" s="14">
        <v>15</v>
      </c>
      <c r="H24" s="15">
        <v>11</v>
      </c>
      <c r="I24" s="17">
        <v>15</v>
      </c>
      <c r="J24" s="21">
        <v>16</v>
      </c>
      <c r="K24" s="21">
        <v>12</v>
      </c>
      <c r="L24" s="15"/>
      <c r="M24" s="16">
        <f t="shared" si="2"/>
        <v>23</v>
      </c>
      <c r="N24" s="30">
        <v>23.26</v>
      </c>
      <c r="O24" s="16">
        <f t="shared" si="3"/>
        <v>1.5400000000000027</v>
      </c>
      <c r="P24" s="16">
        <f t="shared" si="4"/>
        <v>18.5</v>
      </c>
      <c r="Q24" s="16">
        <f t="shared" si="5"/>
        <v>22</v>
      </c>
      <c r="R24" s="16">
        <f t="shared" si="6"/>
        <v>23.200000000000003</v>
      </c>
      <c r="S24" s="17">
        <f t="shared" si="7"/>
        <v>1.5</v>
      </c>
      <c r="T24" s="4"/>
      <c r="U24" s="4"/>
      <c r="V24" s="4"/>
      <c r="W24" s="4"/>
    </row>
    <row r="25" spans="1:23" ht="15">
      <c r="A25" s="4">
        <v>15</v>
      </c>
      <c r="B25" s="4" t="s">
        <v>39</v>
      </c>
      <c r="D25" s="5">
        <f t="shared" si="0"/>
        <v>21</v>
      </c>
      <c r="E25" s="5">
        <f t="shared" si="1"/>
        <v>100.9</v>
      </c>
      <c r="F25" s="13">
        <v>16</v>
      </c>
      <c r="G25" s="14">
        <v>15</v>
      </c>
      <c r="H25" s="15">
        <v>13</v>
      </c>
      <c r="I25" s="17">
        <v>14</v>
      </c>
      <c r="J25" s="21">
        <v>11</v>
      </c>
      <c r="K25" s="21">
        <v>14</v>
      </c>
      <c r="L25" s="15"/>
      <c r="M25" s="16">
        <f t="shared" si="2"/>
        <v>34</v>
      </c>
      <c r="N25" s="30">
        <v>23.86</v>
      </c>
      <c r="O25" s="16">
        <f t="shared" si="3"/>
        <v>2.1400000000000006</v>
      </c>
      <c r="P25" s="16">
        <f t="shared" si="4"/>
        <v>17.900000000000002</v>
      </c>
      <c r="Q25" s="16">
        <f t="shared" si="5"/>
        <v>33</v>
      </c>
      <c r="R25" s="16">
        <f t="shared" si="6"/>
        <v>23.8</v>
      </c>
      <c r="S25" s="17">
        <f t="shared" si="7"/>
        <v>2.099999999999998</v>
      </c>
      <c r="T25" s="4"/>
      <c r="U25" s="4"/>
      <c r="V25" s="4"/>
      <c r="W25" s="4"/>
    </row>
    <row r="26" spans="1:23" ht="15">
      <c r="A26" s="4">
        <v>56</v>
      </c>
      <c r="B26" s="4" t="s">
        <v>80</v>
      </c>
      <c r="C26" s="4" t="s">
        <v>22</v>
      </c>
      <c r="D26" s="5">
        <f t="shared" si="0"/>
        <v>22</v>
      </c>
      <c r="E26" s="5">
        <f t="shared" si="1"/>
        <v>100.6</v>
      </c>
      <c r="F26" s="13">
        <v>14</v>
      </c>
      <c r="G26" s="14">
        <v>13</v>
      </c>
      <c r="H26" s="15">
        <v>10</v>
      </c>
      <c r="I26" s="17">
        <v>13</v>
      </c>
      <c r="J26" s="21">
        <v>17</v>
      </c>
      <c r="K26" s="21">
        <v>16</v>
      </c>
      <c r="L26" s="15"/>
      <c r="M26" s="16">
        <f t="shared" si="2"/>
        <v>40</v>
      </c>
      <c r="N26" s="30">
        <v>24.17</v>
      </c>
      <c r="O26" s="16">
        <f t="shared" si="3"/>
        <v>2.450000000000003</v>
      </c>
      <c r="P26" s="16">
        <f t="shared" si="4"/>
        <v>17.6</v>
      </c>
      <c r="Q26" s="16">
        <f t="shared" si="5"/>
        <v>37</v>
      </c>
      <c r="R26" s="16">
        <f t="shared" si="6"/>
        <v>24.1</v>
      </c>
      <c r="S26" s="17">
        <f t="shared" si="7"/>
        <v>2.3999999999999986</v>
      </c>
      <c r="T26" s="4"/>
      <c r="U26" s="4"/>
      <c r="V26" s="4"/>
      <c r="W26" s="4"/>
    </row>
    <row r="27" spans="1:23" ht="15">
      <c r="A27" s="4">
        <v>68</v>
      </c>
      <c r="B27" s="4" t="s">
        <v>92</v>
      </c>
      <c r="D27" s="5">
        <f t="shared" si="0"/>
        <v>23</v>
      </c>
      <c r="E27" s="5">
        <f t="shared" si="1"/>
        <v>100.3</v>
      </c>
      <c r="F27" s="13">
        <v>16</v>
      </c>
      <c r="G27" s="14">
        <v>15</v>
      </c>
      <c r="H27" s="15">
        <v>11</v>
      </c>
      <c r="I27" s="17">
        <v>14</v>
      </c>
      <c r="J27" s="21">
        <v>15</v>
      </c>
      <c r="K27" s="21">
        <v>11</v>
      </c>
      <c r="L27" s="15"/>
      <c r="M27" s="16">
        <f t="shared" si="2"/>
        <v>24</v>
      </c>
      <c r="N27" s="30">
        <v>23.45</v>
      </c>
      <c r="O27" s="16">
        <f t="shared" si="3"/>
        <v>1.7300000000000004</v>
      </c>
      <c r="P27" s="16">
        <f t="shared" si="4"/>
        <v>18.3</v>
      </c>
      <c r="Q27" s="16">
        <f t="shared" si="5"/>
        <v>24</v>
      </c>
      <c r="R27" s="16">
        <f t="shared" si="6"/>
        <v>23.400000000000002</v>
      </c>
      <c r="S27" s="17">
        <f t="shared" si="7"/>
        <v>1.6999999999999993</v>
      </c>
      <c r="T27" s="4"/>
      <c r="U27" s="4"/>
      <c r="V27" s="4"/>
      <c r="W27" s="4"/>
    </row>
    <row r="28" spans="1:23" ht="15">
      <c r="A28" s="4">
        <v>64</v>
      </c>
      <c r="B28" s="4" t="s">
        <v>88</v>
      </c>
      <c r="D28" s="5">
        <f t="shared" si="0"/>
        <v>24</v>
      </c>
      <c r="E28" s="5">
        <f t="shared" si="1"/>
        <v>100.2</v>
      </c>
      <c r="F28" s="13">
        <v>18</v>
      </c>
      <c r="G28" s="14">
        <v>15</v>
      </c>
      <c r="H28" s="15">
        <v>10</v>
      </c>
      <c r="I28" s="17">
        <v>7</v>
      </c>
      <c r="J28" s="21">
        <v>17</v>
      </c>
      <c r="K28" s="21">
        <v>15</v>
      </c>
      <c r="L28" s="15"/>
      <c r="M28" s="16">
        <f t="shared" si="2"/>
        <v>28</v>
      </c>
      <c r="N28" s="30">
        <v>23.53</v>
      </c>
      <c r="O28" s="16">
        <f t="shared" si="3"/>
        <v>1.8100000000000023</v>
      </c>
      <c r="P28" s="16">
        <f t="shared" si="4"/>
        <v>18.200000000000003</v>
      </c>
      <c r="Q28" s="16">
        <f t="shared" si="5"/>
        <v>27</v>
      </c>
      <c r="R28" s="16">
        <f t="shared" si="6"/>
        <v>23.5</v>
      </c>
      <c r="S28" s="17">
        <f t="shared" si="7"/>
        <v>1.7999999999999972</v>
      </c>
      <c r="T28" s="4"/>
      <c r="U28" s="4"/>
      <c r="V28" s="4"/>
      <c r="W28" s="4"/>
    </row>
    <row r="29" spans="1:23" ht="15">
      <c r="A29" s="4">
        <v>20</v>
      </c>
      <c r="B29" s="4" t="s">
        <v>44</v>
      </c>
      <c r="D29" s="5">
        <f t="shared" si="0"/>
        <v>25</v>
      </c>
      <c r="E29" s="5">
        <f t="shared" si="1"/>
        <v>99.6</v>
      </c>
      <c r="F29" s="13">
        <v>12</v>
      </c>
      <c r="G29" s="14">
        <v>9</v>
      </c>
      <c r="H29" s="15">
        <v>10</v>
      </c>
      <c r="I29" s="17">
        <v>18</v>
      </c>
      <c r="J29" s="21">
        <v>18</v>
      </c>
      <c r="K29" s="21">
        <v>14</v>
      </c>
      <c r="L29" s="15"/>
      <c r="M29" s="16">
        <f t="shared" si="2"/>
        <v>17</v>
      </c>
      <c r="N29" s="30">
        <v>23.11</v>
      </c>
      <c r="O29" s="16">
        <f t="shared" si="3"/>
        <v>1.3900000000000006</v>
      </c>
      <c r="P29" s="16">
        <f t="shared" si="4"/>
        <v>18.6</v>
      </c>
      <c r="Q29" s="16">
        <f t="shared" si="5"/>
        <v>17</v>
      </c>
      <c r="R29" s="16">
        <f t="shared" si="6"/>
        <v>23.1</v>
      </c>
      <c r="S29" s="17">
        <f t="shared" si="7"/>
        <v>1.3999999999999986</v>
      </c>
      <c r="T29" s="4"/>
      <c r="U29" s="4"/>
      <c r="V29" s="4"/>
      <c r="W29" s="4"/>
    </row>
    <row r="30" spans="1:23" ht="15">
      <c r="A30" s="4">
        <v>1</v>
      </c>
      <c r="B30" s="4" t="s">
        <v>27</v>
      </c>
      <c r="D30" s="5">
        <f t="shared" si="0"/>
        <v>26</v>
      </c>
      <c r="E30" s="5">
        <f t="shared" si="1"/>
        <v>97.9</v>
      </c>
      <c r="F30" s="13">
        <v>17</v>
      </c>
      <c r="G30" s="14">
        <v>12</v>
      </c>
      <c r="H30" s="15">
        <v>15</v>
      </c>
      <c r="I30" s="17">
        <v>13</v>
      </c>
      <c r="J30" s="21">
        <v>10</v>
      </c>
      <c r="K30" s="21">
        <v>11</v>
      </c>
      <c r="L30" s="15"/>
      <c r="M30" s="16">
        <f t="shared" si="2"/>
        <v>2</v>
      </c>
      <c r="N30" s="30">
        <v>21.89</v>
      </c>
      <c r="O30" s="16">
        <f t="shared" si="3"/>
        <v>0.1700000000000017</v>
      </c>
      <c r="P30" s="16">
        <f t="shared" si="4"/>
        <v>19.900000000000002</v>
      </c>
      <c r="Q30" s="16">
        <f t="shared" si="5"/>
        <v>2</v>
      </c>
      <c r="R30" s="16">
        <f t="shared" si="6"/>
        <v>21.8</v>
      </c>
      <c r="S30" s="17">
        <f t="shared" si="7"/>
        <v>0.09999999999999787</v>
      </c>
      <c r="T30" s="4"/>
      <c r="U30" s="4"/>
      <c r="V30" s="4"/>
      <c r="W30" s="4"/>
    </row>
    <row r="31" spans="1:23" ht="15">
      <c r="A31" s="4">
        <v>45</v>
      </c>
      <c r="B31" s="4" t="s">
        <v>69</v>
      </c>
      <c r="D31" s="5">
        <f t="shared" si="0"/>
        <v>27</v>
      </c>
      <c r="E31" s="5">
        <f t="shared" si="1"/>
        <v>97.6</v>
      </c>
      <c r="F31" s="13">
        <v>17</v>
      </c>
      <c r="G31" s="14">
        <v>15</v>
      </c>
      <c r="H31" s="15">
        <v>11</v>
      </c>
      <c r="I31" s="17">
        <v>14</v>
      </c>
      <c r="J31" s="21">
        <v>10</v>
      </c>
      <c r="K31" s="21">
        <v>12</v>
      </c>
      <c r="L31" s="15"/>
      <c r="M31" s="16">
        <f t="shared" si="2"/>
        <v>21</v>
      </c>
      <c r="N31" s="30">
        <v>23.19</v>
      </c>
      <c r="O31" s="16">
        <f t="shared" si="3"/>
        <v>1.4700000000000024</v>
      </c>
      <c r="P31" s="16">
        <f t="shared" si="4"/>
        <v>18.6</v>
      </c>
      <c r="Q31" s="16">
        <f t="shared" si="5"/>
        <v>17</v>
      </c>
      <c r="R31" s="16">
        <f t="shared" si="6"/>
        <v>23.1</v>
      </c>
      <c r="S31" s="17">
        <f t="shared" si="7"/>
        <v>1.3999999999999986</v>
      </c>
      <c r="T31" s="4"/>
      <c r="U31" s="4"/>
      <c r="V31" s="4"/>
      <c r="W31" s="4"/>
    </row>
    <row r="32" spans="1:23" ht="15">
      <c r="A32" s="4">
        <v>53</v>
      </c>
      <c r="B32" s="4" t="s">
        <v>77</v>
      </c>
      <c r="D32" s="5">
        <f t="shared" si="0"/>
        <v>28</v>
      </c>
      <c r="E32" s="5">
        <f t="shared" si="1"/>
        <v>97.2</v>
      </c>
      <c r="F32" s="13">
        <v>17</v>
      </c>
      <c r="G32" s="14">
        <v>14</v>
      </c>
      <c r="H32" s="15">
        <v>9</v>
      </c>
      <c r="I32" s="17">
        <v>15</v>
      </c>
      <c r="J32" s="21">
        <v>15</v>
      </c>
      <c r="K32" s="21">
        <v>10</v>
      </c>
      <c r="L32" s="15"/>
      <c r="M32" s="16">
        <f t="shared" si="2"/>
        <v>46</v>
      </c>
      <c r="N32" s="30">
        <v>24.56</v>
      </c>
      <c r="O32" s="16">
        <f t="shared" si="3"/>
        <v>2.84</v>
      </c>
      <c r="P32" s="16">
        <f t="shared" si="4"/>
        <v>17.200000000000003</v>
      </c>
      <c r="Q32" s="16">
        <f t="shared" si="5"/>
        <v>45</v>
      </c>
      <c r="R32" s="16">
        <f t="shared" si="6"/>
        <v>24.5</v>
      </c>
      <c r="S32" s="17">
        <f t="shared" si="7"/>
        <v>2.799999999999997</v>
      </c>
      <c r="T32" s="4"/>
      <c r="U32" s="4"/>
      <c r="V32" s="4"/>
      <c r="W32" s="4"/>
    </row>
    <row r="33" spans="1:23" ht="15">
      <c r="A33" s="4">
        <v>12</v>
      </c>
      <c r="B33" s="4" t="s">
        <v>36</v>
      </c>
      <c r="D33" s="5">
        <f t="shared" si="0"/>
        <v>29</v>
      </c>
      <c r="E33" s="5">
        <f t="shared" si="1"/>
        <v>97.1</v>
      </c>
      <c r="F33" s="13">
        <v>12</v>
      </c>
      <c r="G33" s="14">
        <v>15</v>
      </c>
      <c r="H33" s="15">
        <v>12</v>
      </c>
      <c r="I33" s="17">
        <v>7</v>
      </c>
      <c r="J33" s="21">
        <v>15</v>
      </c>
      <c r="K33" s="21">
        <v>18</v>
      </c>
      <c r="L33" s="15"/>
      <c r="M33" s="16">
        <f t="shared" si="2"/>
        <v>29</v>
      </c>
      <c r="N33" s="30">
        <v>23.63</v>
      </c>
      <c r="O33" s="16">
        <f t="shared" si="3"/>
        <v>1.9100000000000001</v>
      </c>
      <c r="P33" s="16">
        <f t="shared" si="4"/>
        <v>18.1</v>
      </c>
      <c r="Q33" s="16">
        <f t="shared" si="5"/>
        <v>29</v>
      </c>
      <c r="R33" s="16">
        <f t="shared" si="6"/>
        <v>23.6</v>
      </c>
      <c r="S33" s="17">
        <f t="shared" si="7"/>
        <v>1.8999999999999986</v>
      </c>
      <c r="T33" s="4"/>
      <c r="U33" s="4"/>
      <c r="V33" s="4"/>
      <c r="W33" s="4"/>
    </row>
    <row r="34" spans="1:23" ht="15">
      <c r="A34" s="4">
        <v>19</v>
      </c>
      <c r="B34" s="4" t="s">
        <v>43</v>
      </c>
      <c r="C34" s="4" t="s">
        <v>22</v>
      </c>
      <c r="D34" s="5">
        <f t="shared" si="0"/>
        <v>30</v>
      </c>
      <c r="E34" s="5">
        <f t="shared" si="1"/>
        <v>96.6</v>
      </c>
      <c r="F34" s="13">
        <v>15</v>
      </c>
      <c r="G34" s="14">
        <v>14</v>
      </c>
      <c r="H34" s="15">
        <v>8</v>
      </c>
      <c r="I34" s="17">
        <v>8</v>
      </c>
      <c r="J34" s="21">
        <v>20</v>
      </c>
      <c r="K34" s="21">
        <v>13</v>
      </c>
      <c r="L34" s="15"/>
      <c r="M34" s="16">
        <f t="shared" si="2"/>
        <v>18</v>
      </c>
      <c r="N34" s="30">
        <v>23.12</v>
      </c>
      <c r="O34" s="16">
        <f t="shared" si="3"/>
        <v>1.4000000000000021</v>
      </c>
      <c r="P34" s="16">
        <f t="shared" si="4"/>
        <v>18.6</v>
      </c>
      <c r="Q34" s="16">
        <f t="shared" si="5"/>
        <v>17</v>
      </c>
      <c r="R34" s="16">
        <f t="shared" si="6"/>
        <v>23.1</v>
      </c>
      <c r="S34" s="17">
        <f t="shared" si="7"/>
        <v>1.3999999999999986</v>
      </c>
      <c r="T34" s="4"/>
      <c r="U34" s="4"/>
      <c r="V34" s="4"/>
      <c r="W34" s="4"/>
    </row>
    <row r="35" spans="1:23" ht="15">
      <c r="A35" s="4">
        <v>16</v>
      </c>
      <c r="B35" s="4" t="s">
        <v>40</v>
      </c>
      <c r="D35" s="5">
        <f t="shared" si="0"/>
        <v>31</v>
      </c>
      <c r="E35" s="5">
        <f t="shared" si="1"/>
        <v>95.5</v>
      </c>
      <c r="F35" s="13">
        <v>14</v>
      </c>
      <c r="G35" s="14">
        <v>15</v>
      </c>
      <c r="H35" s="15">
        <v>15</v>
      </c>
      <c r="I35" s="17">
        <v>14</v>
      </c>
      <c r="J35" s="21">
        <v>17</v>
      </c>
      <c r="K35" s="21">
        <v>17</v>
      </c>
      <c r="L35" s="15"/>
      <c r="M35" s="16">
        <f t="shared" si="2"/>
        <v>68</v>
      </c>
      <c r="N35" s="30">
        <v>38.2</v>
      </c>
      <c r="O35" s="16">
        <f t="shared" si="3"/>
        <v>16.480000000000004</v>
      </c>
      <c r="P35" s="16">
        <f t="shared" si="4"/>
        <v>3.5</v>
      </c>
      <c r="Q35" s="16">
        <f t="shared" si="5"/>
        <v>68</v>
      </c>
      <c r="R35" s="16">
        <f t="shared" si="6"/>
        <v>38.2</v>
      </c>
      <c r="S35" s="17">
        <f t="shared" si="7"/>
        <v>16.5</v>
      </c>
      <c r="T35" s="4"/>
      <c r="U35" s="4"/>
      <c r="V35" s="4"/>
      <c r="W35" s="4"/>
    </row>
    <row r="36" spans="1:23" ht="15">
      <c r="A36" s="4">
        <v>2</v>
      </c>
      <c r="B36" s="4" t="s">
        <v>28</v>
      </c>
      <c r="D36" s="5">
        <f t="shared" si="0"/>
        <v>32</v>
      </c>
      <c r="E36" s="5">
        <f t="shared" si="1"/>
        <v>95.2</v>
      </c>
      <c r="F36" s="13">
        <v>14</v>
      </c>
      <c r="G36" s="14">
        <v>11</v>
      </c>
      <c r="H36" s="15">
        <v>17</v>
      </c>
      <c r="I36" s="17">
        <v>14</v>
      </c>
      <c r="J36" s="21">
        <v>12</v>
      </c>
      <c r="K36" s="21">
        <v>10</v>
      </c>
      <c r="L36" s="15"/>
      <c r="M36" s="16">
        <f t="shared" si="2"/>
        <v>45</v>
      </c>
      <c r="N36" s="30">
        <v>24.54</v>
      </c>
      <c r="O36" s="16">
        <f t="shared" si="3"/>
        <v>2.8200000000000003</v>
      </c>
      <c r="P36" s="16">
        <f t="shared" si="4"/>
        <v>17.200000000000003</v>
      </c>
      <c r="Q36" s="16">
        <f t="shared" si="5"/>
        <v>45</v>
      </c>
      <c r="R36" s="16">
        <f t="shared" si="6"/>
        <v>24.5</v>
      </c>
      <c r="S36" s="17">
        <f t="shared" si="7"/>
        <v>2.799999999999997</v>
      </c>
      <c r="T36" s="4"/>
      <c r="U36" s="4"/>
      <c r="V36" s="4"/>
      <c r="W36" s="4"/>
    </row>
    <row r="37" spans="1:23" ht="15">
      <c r="A37" s="4">
        <v>10</v>
      </c>
      <c r="B37" s="4" t="s">
        <v>35</v>
      </c>
      <c r="D37" s="5">
        <f aca="true" t="shared" si="8" ref="D37:D68">RANK(E37,$E$5:$E$72,0)</f>
        <v>33</v>
      </c>
      <c r="E37" s="5">
        <f aca="true" t="shared" si="9" ref="E37:E68">SUM(F37:K37)+P37</f>
        <v>94.3</v>
      </c>
      <c r="F37" s="13">
        <v>15</v>
      </c>
      <c r="G37" s="14">
        <v>10</v>
      </c>
      <c r="H37" s="15">
        <v>15</v>
      </c>
      <c r="I37" s="17">
        <v>10</v>
      </c>
      <c r="J37" s="21">
        <v>16</v>
      </c>
      <c r="K37" s="21">
        <v>12</v>
      </c>
      <c r="L37" s="15"/>
      <c r="M37" s="16">
        <f aca="true" t="shared" si="10" ref="M37:M68">IF(OR(N37="DNS",N37="DNF"),"",RANK(N37,N$5:N$72,1))</f>
        <v>56</v>
      </c>
      <c r="N37" s="30">
        <v>25.46</v>
      </c>
      <c r="O37" s="16">
        <f aca="true" t="shared" si="11" ref="O37:O68">IF(OR(N37="DNF",N37="DNS"),"",N37-MIN($N$5:$N$72))</f>
        <v>3.740000000000002</v>
      </c>
      <c r="P37" s="16">
        <f aca="true" t="shared" si="12" ref="P37:P68">IF(OR(R37="DNS",R37="DNF"),0,IF(Q37=1,20,MAX(0,20-S37)))</f>
        <v>16.3</v>
      </c>
      <c r="Q37" s="16">
        <f aca="true" t="shared" si="13" ref="Q37:Q68">IF(OR(N37="DNS",N37="DNF"),"",RANK(R37,R$5:R$72,1))</f>
        <v>56</v>
      </c>
      <c r="R37" s="16">
        <f aca="true" t="shared" si="14" ref="R37:R72">IF(OR(N37="DNS",N37="DNF"),N37,FLOOR(N37,0.1))</f>
        <v>25.400000000000002</v>
      </c>
      <c r="S37" s="17">
        <f aca="true" t="shared" si="15" ref="S37:S68">IF(OR(N37="DNF",N37="DNS"),"",R37-FLOOR(MIN($N$5:$N$72),0.1))</f>
        <v>3.6999999999999993</v>
      </c>
      <c r="T37" s="4"/>
      <c r="U37" s="4"/>
      <c r="V37" s="4"/>
      <c r="W37" s="4"/>
    </row>
    <row r="38" spans="1:23" ht="15">
      <c r="A38" s="4">
        <v>70</v>
      </c>
      <c r="B38" s="4" t="s">
        <v>94</v>
      </c>
      <c r="D38" s="5">
        <f t="shared" si="8"/>
        <v>34</v>
      </c>
      <c r="E38" s="5">
        <f t="shared" si="9"/>
        <v>93.9</v>
      </c>
      <c r="F38" s="13">
        <v>16</v>
      </c>
      <c r="G38" s="14">
        <v>15</v>
      </c>
      <c r="H38" s="15">
        <v>8</v>
      </c>
      <c r="I38" s="17">
        <v>11</v>
      </c>
      <c r="J38" s="21">
        <v>12</v>
      </c>
      <c r="K38" s="21">
        <v>13</v>
      </c>
      <c r="L38" s="15"/>
      <c r="M38" s="16">
        <f t="shared" si="10"/>
        <v>11</v>
      </c>
      <c r="N38" s="30">
        <v>22.8</v>
      </c>
      <c r="O38" s="16">
        <f t="shared" si="11"/>
        <v>1.0800000000000018</v>
      </c>
      <c r="P38" s="16">
        <f t="shared" si="12"/>
        <v>18.900000000000002</v>
      </c>
      <c r="Q38" s="16">
        <f t="shared" si="13"/>
        <v>11</v>
      </c>
      <c r="R38" s="16">
        <f t="shared" si="14"/>
        <v>22.8</v>
      </c>
      <c r="S38" s="17">
        <f t="shared" si="15"/>
        <v>1.0999999999999979</v>
      </c>
      <c r="T38" s="4"/>
      <c r="U38" s="4"/>
      <c r="V38" s="4"/>
      <c r="W38" s="4"/>
    </row>
    <row r="39" spans="1:23" ht="15">
      <c r="A39" s="4">
        <v>60</v>
      </c>
      <c r="B39" s="4" t="s">
        <v>84</v>
      </c>
      <c r="D39" s="5">
        <f t="shared" si="8"/>
        <v>35</v>
      </c>
      <c r="E39" s="5">
        <f t="shared" si="9"/>
        <v>92.7</v>
      </c>
      <c r="F39" s="13">
        <v>14</v>
      </c>
      <c r="G39" s="14">
        <v>11</v>
      </c>
      <c r="H39" s="15">
        <v>10</v>
      </c>
      <c r="I39" s="17">
        <v>12</v>
      </c>
      <c r="J39" s="21">
        <v>17</v>
      </c>
      <c r="K39" s="21">
        <v>12</v>
      </c>
      <c r="L39" s="15"/>
      <c r="M39" s="16">
        <f t="shared" si="10"/>
        <v>54</v>
      </c>
      <c r="N39" s="30">
        <v>25.08</v>
      </c>
      <c r="O39" s="16">
        <f t="shared" si="11"/>
        <v>3.3599999999999994</v>
      </c>
      <c r="P39" s="16">
        <f t="shared" si="12"/>
        <v>16.700000000000003</v>
      </c>
      <c r="Q39" s="16">
        <f t="shared" si="13"/>
        <v>54</v>
      </c>
      <c r="R39" s="16">
        <f t="shared" si="14"/>
        <v>25</v>
      </c>
      <c r="S39" s="17">
        <f t="shared" si="15"/>
        <v>3.299999999999997</v>
      </c>
      <c r="T39" s="4"/>
      <c r="U39" s="4"/>
      <c r="V39" s="4"/>
      <c r="W39" s="4"/>
    </row>
    <row r="40" spans="1:23" ht="15">
      <c r="A40" s="4">
        <v>48</v>
      </c>
      <c r="B40" s="4" t="s">
        <v>72</v>
      </c>
      <c r="D40" s="5">
        <f t="shared" si="8"/>
        <v>36</v>
      </c>
      <c r="E40" s="5">
        <f t="shared" si="9"/>
        <v>92.2</v>
      </c>
      <c r="F40" s="13">
        <v>14</v>
      </c>
      <c r="G40" s="14">
        <v>12</v>
      </c>
      <c r="H40" s="15">
        <v>9</v>
      </c>
      <c r="I40" s="17">
        <v>13</v>
      </c>
      <c r="J40" s="21">
        <v>15</v>
      </c>
      <c r="K40" s="21">
        <v>10</v>
      </c>
      <c r="L40" s="15"/>
      <c r="M40" s="16">
        <f t="shared" si="10"/>
        <v>6</v>
      </c>
      <c r="N40" s="30">
        <v>22.58</v>
      </c>
      <c r="O40" s="16">
        <f t="shared" si="11"/>
        <v>0.8599999999999994</v>
      </c>
      <c r="P40" s="16">
        <f t="shared" si="12"/>
        <v>19.200000000000003</v>
      </c>
      <c r="Q40" s="16">
        <f t="shared" si="13"/>
        <v>6</v>
      </c>
      <c r="R40" s="16">
        <f t="shared" si="14"/>
        <v>22.5</v>
      </c>
      <c r="S40" s="17">
        <f t="shared" si="15"/>
        <v>0.7999999999999972</v>
      </c>
      <c r="T40" s="4"/>
      <c r="U40" s="4"/>
      <c r="V40" s="4"/>
      <c r="W40" s="4"/>
    </row>
    <row r="41" spans="1:23" ht="15">
      <c r="A41" s="4">
        <v>44</v>
      </c>
      <c r="B41" s="4" t="s">
        <v>68</v>
      </c>
      <c r="D41" s="5">
        <f t="shared" si="8"/>
        <v>37</v>
      </c>
      <c r="E41" s="5">
        <f t="shared" si="9"/>
        <v>91.9</v>
      </c>
      <c r="F41" s="13">
        <v>16</v>
      </c>
      <c r="G41" s="14">
        <v>13</v>
      </c>
      <c r="H41" s="15">
        <v>9</v>
      </c>
      <c r="I41" s="17">
        <v>11</v>
      </c>
      <c r="J41" s="21">
        <v>13</v>
      </c>
      <c r="K41" s="21">
        <v>12</v>
      </c>
      <c r="L41" s="15"/>
      <c r="M41" s="16">
        <f t="shared" si="10"/>
        <v>33</v>
      </c>
      <c r="N41" s="30">
        <v>23.81</v>
      </c>
      <c r="O41" s="16">
        <f t="shared" si="11"/>
        <v>2.09</v>
      </c>
      <c r="P41" s="16">
        <f t="shared" si="12"/>
        <v>17.900000000000002</v>
      </c>
      <c r="Q41" s="16">
        <f t="shared" si="13"/>
        <v>33</v>
      </c>
      <c r="R41" s="16">
        <f t="shared" si="14"/>
        <v>23.8</v>
      </c>
      <c r="S41" s="17">
        <f t="shared" si="15"/>
        <v>2.099999999999998</v>
      </c>
      <c r="T41" s="4"/>
      <c r="U41" s="4"/>
      <c r="V41" s="4"/>
      <c r="W41" s="4"/>
    </row>
    <row r="42" spans="1:23" ht="15">
      <c r="A42" s="4">
        <v>51</v>
      </c>
      <c r="B42" s="4" t="s">
        <v>75</v>
      </c>
      <c r="D42" s="5">
        <f t="shared" si="8"/>
        <v>38</v>
      </c>
      <c r="E42" s="5">
        <f t="shared" si="9"/>
        <v>91.8</v>
      </c>
      <c r="F42" s="13">
        <v>16</v>
      </c>
      <c r="G42" s="14">
        <v>13</v>
      </c>
      <c r="H42" s="15">
        <v>11</v>
      </c>
      <c r="I42" s="17">
        <v>14</v>
      </c>
      <c r="J42" s="21">
        <v>10</v>
      </c>
      <c r="K42" s="21">
        <v>9</v>
      </c>
      <c r="L42" s="15"/>
      <c r="M42" s="16">
        <f t="shared" si="10"/>
        <v>14</v>
      </c>
      <c r="N42" s="30">
        <v>22.97</v>
      </c>
      <c r="O42" s="16">
        <f t="shared" si="11"/>
        <v>1.25</v>
      </c>
      <c r="P42" s="16">
        <f t="shared" si="12"/>
        <v>18.8</v>
      </c>
      <c r="Q42" s="16">
        <f t="shared" si="13"/>
        <v>13</v>
      </c>
      <c r="R42" s="16">
        <f t="shared" si="14"/>
        <v>22.900000000000002</v>
      </c>
      <c r="S42" s="17">
        <f t="shared" si="15"/>
        <v>1.1999999999999993</v>
      </c>
      <c r="T42" s="4"/>
      <c r="U42" s="4"/>
      <c r="V42" s="4"/>
      <c r="W42" s="4"/>
    </row>
    <row r="43" spans="1:23" ht="15">
      <c r="A43" s="4">
        <v>63</v>
      </c>
      <c r="B43" s="4" t="s">
        <v>87</v>
      </c>
      <c r="D43" s="5">
        <f t="shared" si="8"/>
        <v>39</v>
      </c>
      <c r="E43" s="5">
        <f t="shared" si="9"/>
        <v>91.3</v>
      </c>
      <c r="F43" s="13">
        <v>11</v>
      </c>
      <c r="G43" s="14">
        <v>10</v>
      </c>
      <c r="H43" s="15">
        <v>11</v>
      </c>
      <c r="I43" s="17">
        <v>17</v>
      </c>
      <c r="J43" s="21">
        <v>14</v>
      </c>
      <c r="K43" s="21">
        <v>10</v>
      </c>
      <c r="L43" s="15"/>
      <c r="M43" s="16">
        <f t="shared" si="10"/>
        <v>25</v>
      </c>
      <c r="N43" s="30">
        <v>23.48</v>
      </c>
      <c r="O43" s="16">
        <f t="shared" si="11"/>
        <v>1.7600000000000016</v>
      </c>
      <c r="P43" s="16">
        <f t="shared" si="12"/>
        <v>18.3</v>
      </c>
      <c r="Q43" s="16">
        <f t="shared" si="13"/>
        <v>24</v>
      </c>
      <c r="R43" s="16">
        <f t="shared" si="14"/>
        <v>23.400000000000002</v>
      </c>
      <c r="S43" s="17">
        <f t="shared" si="15"/>
        <v>1.6999999999999993</v>
      </c>
      <c r="T43" s="4"/>
      <c r="U43" s="4"/>
      <c r="V43" s="4"/>
      <c r="W43" s="4"/>
    </row>
    <row r="44" spans="1:23" ht="15">
      <c r="A44" s="4">
        <v>21</v>
      </c>
      <c r="B44" s="4" t="s">
        <v>45</v>
      </c>
      <c r="D44" s="5">
        <f t="shared" si="8"/>
        <v>40</v>
      </c>
      <c r="E44" s="5">
        <f t="shared" si="9"/>
        <v>91.1</v>
      </c>
      <c r="F44" s="13">
        <v>16</v>
      </c>
      <c r="G44" s="14">
        <v>15</v>
      </c>
      <c r="H44" s="15">
        <v>11</v>
      </c>
      <c r="I44" s="17">
        <v>10</v>
      </c>
      <c r="J44" s="21">
        <v>12</v>
      </c>
      <c r="K44" s="21">
        <v>10</v>
      </c>
      <c r="L44" s="15"/>
      <c r="M44" s="16">
        <f t="shared" si="10"/>
        <v>48</v>
      </c>
      <c r="N44" s="30">
        <v>24.64</v>
      </c>
      <c r="O44" s="16">
        <f t="shared" si="11"/>
        <v>2.9200000000000017</v>
      </c>
      <c r="P44" s="16">
        <f t="shared" si="12"/>
        <v>17.1</v>
      </c>
      <c r="Q44" s="16">
        <f t="shared" si="13"/>
        <v>47</v>
      </c>
      <c r="R44" s="16">
        <f t="shared" si="14"/>
        <v>24.6</v>
      </c>
      <c r="S44" s="17">
        <f t="shared" si="15"/>
        <v>2.8999999999999986</v>
      </c>
      <c r="T44" s="4"/>
      <c r="U44" s="4"/>
      <c r="V44" s="4"/>
      <c r="W44" s="4"/>
    </row>
    <row r="45" spans="1:23" ht="15">
      <c r="A45" s="4">
        <v>61</v>
      </c>
      <c r="B45" s="4" t="s">
        <v>85</v>
      </c>
      <c r="D45" s="5">
        <f t="shared" si="8"/>
        <v>41</v>
      </c>
      <c r="E45" s="5">
        <f t="shared" si="9"/>
        <v>89.4</v>
      </c>
      <c r="F45" s="13">
        <v>16</v>
      </c>
      <c r="G45" s="14">
        <v>10</v>
      </c>
      <c r="H45" s="15">
        <v>9</v>
      </c>
      <c r="I45" s="17">
        <v>8</v>
      </c>
      <c r="J45" s="21">
        <v>17</v>
      </c>
      <c r="K45" s="21">
        <v>12</v>
      </c>
      <c r="L45" s="15"/>
      <c r="M45" s="16">
        <f t="shared" si="10"/>
        <v>44</v>
      </c>
      <c r="N45" s="30">
        <v>24.38</v>
      </c>
      <c r="O45" s="16">
        <f t="shared" si="11"/>
        <v>2.66</v>
      </c>
      <c r="P45" s="16">
        <f t="shared" si="12"/>
        <v>17.400000000000002</v>
      </c>
      <c r="Q45" s="16">
        <f t="shared" si="13"/>
        <v>43</v>
      </c>
      <c r="R45" s="16">
        <f t="shared" si="14"/>
        <v>24.3</v>
      </c>
      <c r="S45" s="17">
        <f t="shared" si="15"/>
        <v>2.599999999999998</v>
      </c>
      <c r="T45" s="4"/>
      <c r="U45" s="4"/>
      <c r="V45" s="4"/>
      <c r="W45" s="4"/>
    </row>
    <row r="46" spans="1:23" ht="15">
      <c r="A46" s="4">
        <v>32</v>
      </c>
      <c r="B46" s="4" t="s">
        <v>56</v>
      </c>
      <c r="C46" s="4" t="s">
        <v>22</v>
      </c>
      <c r="D46" s="5">
        <f t="shared" si="8"/>
        <v>42</v>
      </c>
      <c r="E46" s="5">
        <f t="shared" si="9"/>
        <v>89</v>
      </c>
      <c r="F46" s="13">
        <v>12</v>
      </c>
      <c r="G46" s="14">
        <v>8</v>
      </c>
      <c r="H46" s="15">
        <v>10</v>
      </c>
      <c r="I46" s="17">
        <v>14</v>
      </c>
      <c r="J46" s="21">
        <v>13</v>
      </c>
      <c r="K46" s="21">
        <v>13</v>
      </c>
      <c r="L46" s="15"/>
      <c r="M46" s="16">
        <f t="shared" si="10"/>
        <v>9</v>
      </c>
      <c r="N46" s="30">
        <v>22.77</v>
      </c>
      <c r="O46" s="16">
        <f t="shared" si="11"/>
        <v>1.0500000000000007</v>
      </c>
      <c r="P46" s="16">
        <f t="shared" si="12"/>
        <v>19</v>
      </c>
      <c r="Q46" s="16">
        <f t="shared" si="13"/>
        <v>8</v>
      </c>
      <c r="R46" s="16">
        <f t="shared" si="14"/>
        <v>22.700000000000003</v>
      </c>
      <c r="S46" s="17">
        <f t="shared" si="15"/>
        <v>1</v>
      </c>
      <c r="T46" s="4"/>
      <c r="U46" s="4"/>
      <c r="V46" s="4"/>
      <c r="W46" s="4"/>
    </row>
    <row r="47" spans="1:23" ht="15">
      <c r="A47" s="4">
        <v>31</v>
      </c>
      <c r="B47" s="4" t="s">
        <v>55</v>
      </c>
      <c r="D47" s="5">
        <f t="shared" si="8"/>
        <v>43</v>
      </c>
      <c r="E47" s="5">
        <f t="shared" si="9"/>
        <v>88.9</v>
      </c>
      <c r="F47" s="13">
        <v>12</v>
      </c>
      <c r="G47" s="14">
        <v>10</v>
      </c>
      <c r="H47" s="15">
        <v>11</v>
      </c>
      <c r="I47" s="17">
        <v>8</v>
      </c>
      <c r="J47" s="21">
        <v>18</v>
      </c>
      <c r="K47" s="21">
        <v>14</v>
      </c>
      <c r="L47" s="15"/>
      <c r="M47" s="16">
        <f t="shared" si="10"/>
        <v>61</v>
      </c>
      <c r="N47" s="30">
        <v>25.85</v>
      </c>
      <c r="O47" s="16">
        <f t="shared" si="11"/>
        <v>4.130000000000003</v>
      </c>
      <c r="P47" s="16">
        <f t="shared" si="12"/>
        <v>15.900000000000002</v>
      </c>
      <c r="Q47" s="16">
        <f t="shared" si="13"/>
        <v>61</v>
      </c>
      <c r="R47" s="16">
        <f t="shared" si="14"/>
        <v>25.8</v>
      </c>
      <c r="S47" s="17">
        <f t="shared" si="15"/>
        <v>4.099999999999998</v>
      </c>
      <c r="T47" s="4"/>
      <c r="U47" s="4"/>
      <c r="V47" s="4"/>
      <c r="W47" s="4"/>
    </row>
    <row r="48" spans="1:23" ht="15">
      <c r="A48" s="4">
        <v>29</v>
      </c>
      <c r="B48" s="4" t="s">
        <v>53</v>
      </c>
      <c r="C48" s="4" t="s">
        <v>22</v>
      </c>
      <c r="D48" s="5">
        <f t="shared" si="8"/>
        <v>44</v>
      </c>
      <c r="E48" s="5">
        <f t="shared" si="9"/>
        <v>88.6</v>
      </c>
      <c r="F48" s="13">
        <v>13</v>
      </c>
      <c r="G48" s="14">
        <v>12</v>
      </c>
      <c r="H48" s="15">
        <v>7</v>
      </c>
      <c r="I48" s="17">
        <v>7</v>
      </c>
      <c r="J48" s="21">
        <v>18</v>
      </c>
      <c r="K48" s="21">
        <v>14</v>
      </c>
      <c r="L48" s="15"/>
      <c r="M48" s="16">
        <f t="shared" si="10"/>
        <v>37</v>
      </c>
      <c r="N48" s="30">
        <v>24.11</v>
      </c>
      <c r="O48" s="16">
        <f t="shared" si="11"/>
        <v>2.3900000000000006</v>
      </c>
      <c r="P48" s="16">
        <f t="shared" si="12"/>
        <v>17.6</v>
      </c>
      <c r="Q48" s="16">
        <f t="shared" si="13"/>
        <v>37</v>
      </c>
      <c r="R48" s="16">
        <f t="shared" si="14"/>
        <v>24.1</v>
      </c>
      <c r="S48" s="17">
        <f t="shared" si="15"/>
        <v>2.3999999999999986</v>
      </c>
      <c r="T48" s="4"/>
      <c r="U48" s="4"/>
      <c r="V48" s="4"/>
      <c r="W48" s="4"/>
    </row>
    <row r="49" spans="1:23" ht="15">
      <c r="A49" s="4">
        <v>39</v>
      </c>
      <c r="B49" s="4" t="s">
        <v>63</v>
      </c>
      <c r="D49" s="5">
        <f t="shared" si="8"/>
        <v>45</v>
      </c>
      <c r="E49" s="5">
        <f t="shared" si="9"/>
        <v>88.4</v>
      </c>
      <c r="F49" s="13">
        <v>17</v>
      </c>
      <c r="G49" s="14">
        <v>15</v>
      </c>
      <c r="H49" s="15">
        <v>9</v>
      </c>
      <c r="I49" s="17">
        <v>10</v>
      </c>
      <c r="J49" s="21">
        <v>13</v>
      </c>
      <c r="K49" s="21">
        <v>12</v>
      </c>
      <c r="L49" s="15"/>
      <c r="M49" s="16">
        <f t="shared" si="10"/>
        <v>67</v>
      </c>
      <c r="N49" s="30">
        <v>29.33</v>
      </c>
      <c r="O49" s="16">
        <f t="shared" si="11"/>
        <v>7.609999999999999</v>
      </c>
      <c r="P49" s="16">
        <f t="shared" si="12"/>
        <v>12.400000000000002</v>
      </c>
      <c r="Q49" s="16">
        <f t="shared" si="13"/>
        <v>67</v>
      </c>
      <c r="R49" s="16">
        <f t="shared" si="14"/>
        <v>29.3</v>
      </c>
      <c r="S49" s="17">
        <f t="shared" si="15"/>
        <v>7.599999999999998</v>
      </c>
      <c r="T49" s="4"/>
      <c r="U49" s="4"/>
      <c r="V49" s="4"/>
      <c r="W49" s="4"/>
    </row>
    <row r="50" spans="1:23" ht="15">
      <c r="A50" s="4">
        <v>37</v>
      </c>
      <c r="B50" s="4" t="s">
        <v>61</v>
      </c>
      <c r="D50" s="5">
        <f t="shared" si="8"/>
        <v>46</v>
      </c>
      <c r="E50" s="5">
        <f t="shared" si="9"/>
        <v>87.6</v>
      </c>
      <c r="F50" s="13">
        <v>12</v>
      </c>
      <c r="G50" s="14">
        <v>12</v>
      </c>
      <c r="H50" s="15">
        <v>10</v>
      </c>
      <c r="I50" s="17">
        <v>15</v>
      </c>
      <c r="J50" s="21">
        <v>14</v>
      </c>
      <c r="K50" s="21">
        <v>12</v>
      </c>
      <c r="L50" s="15"/>
      <c r="M50" s="16">
        <f t="shared" si="10"/>
        <v>66</v>
      </c>
      <c r="N50" s="30">
        <v>29.15</v>
      </c>
      <c r="O50" s="16">
        <f t="shared" si="11"/>
        <v>7.43</v>
      </c>
      <c r="P50" s="16">
        <f t="shared" si="12"/>
        <v>12.600000000000001</v>
      </c>
      <c r="Q50" s="16">
        <f t="shared" si="13"/>
        <v>66</v>
      </c>
      <c r="R50" s="16">
        <f t="shared" si="14"/>
        <v>29.1</v>
      </c>
      <c r="S50" s="17">
        <f t="shared" si="15"/>
        <v>7.399999999999999</v>
      </c>
      <c r="T50" s="4"/>
      <c r="U50" s="4"/>
      <c r="V50" s="4"/>
      <c r="W50" s="4"/>
    </row>
    <row r="51" spans="1:23" ht="15">
      <c r="A51" s="4">
        <v>36</v>
      </c>
      <c r="B51" s="4" t="s">
        <v>60</v>
      </c>
      <c r="C51" s="4" t="s">
        <v>22</v>
      </c>
      <c r="D51" s="5">
        <f t="shared" si="8"/>
        <v>47</v>
      </c>
      <c r="E51" s="5">
        <f t="shared" si="9"/>
        <v>87.5</v>
      </c>
      <c r="F51" s="13">
        <v>13</v>
      </c>
      <c r="G51" s="14">
        <v>7</v>
      </c>
      <c r="H51" s="15">
        <v>12</v>
      </c>
      <c r="I51" s="17">
        <v>15</v>
      </c>
      <c r="J51" s="21">
        <v>14</v>
      </c>
      <c r="K51" s="21">
        <v>11</v>
      </c>
      <c r="L51" s="15"/>
      <c r="M51" s="16">
        <f t="shared" si="10"/>
        <v>63</v>
      </c>
      <c r="N51" s="30">
        <v>26.21</v>
      </c>
      <c r="O51" s="16">
        <f t="shared" si="11"/>
        <v>4.490000000000002</v>
      </c>
      <c r="P51" s="16">
        <f t="shared" si="12"/>
        <v>15.5</v>
      </c>
      <c r="Q51" s="16">
        <f t="shared" si="13"/>
        <v>63</v>
      </c>
      <c r="R51" s="16">
        <f t="shared" si="14"/>
        <v>26.200000000000003</v>
      </c>
      <c r="S51" s="17">
        <f t="shared" si="15"/>
        <v>4.5</v>
      </c>
      <c r="T51" s="4"/>
      <c r="U51" s="4"/>
      <c r="V51" s="4"/>
      <c r="W51" s="4"/>
    </row>
    <row r="52" spans="1:23" ht="15">
      <c r="A52" s="4">
        <v>28</v>
      </c>
      <c r="B52" s="4" t="s">
        <v>52</v>
      </c>
      <c r="D52" s="5">
        <f t="shared" si="8"/>
        <v>48</v>
      </c>
      <c r="E52" s="5">
        <f t="shared" si="9"/>
        <v>87</v>
      </c>
      <c r="F52" s="13">
        <v>10</v>
      </c>
      <c r="G52" s="14">
        <v>10</v>
      </c>
      <c r="H52" s="15">
        <v>11</v>
      </c>
      <c r="I52" s="17">
        <v>10</v>
      </c>
      <c r="J52" s="21">
        <v>14</v>
      </c>
      <c r="K52" s="21">
        <v>14</v>
      </c>
      <c r="L52" s="15"/>
      <c r="M52" s="16">
        <f t="shared" si="10"/>
        <v>31</v>
      </c>
      <c r="N52" s="30">
        <v>23.74</v>
      </c>
      <c r="O52" s="16">
        <f t="shared" si="11"/>
        <v>2.0199999999999996</v>
      </c>
      <c r="P52" s="16">
        <f t="shared" si="12"/>
        <v>18</v>
      </c>
      <c r="Q52" s="16">
        <f t="shared" si="13"/>
        <v>31</v>
      </c>
      <c r="R52" s="16">
        <f t="shared" si="14"/>
        <v>23.700000000000003</v>
      </c>
      <c r="S52" s="17">
        <f t="shared" si="15"/>
        <v>2</v>
      </c>
      <c r="T52" s="4"/>
      <c r="U52" s="4"/>
      <c r="V52" s="4"/>
      <c r="W52" s="4"/>
    </row>
    <row r="53" spans="1:23" ht="15">
      <c r="A53" s="4">
        <v>38</v>
      </c>
      <c r="B53" s="4" t="s">
        <v>62</v>
      </c>
      <c r="D53" s="5">
        <f t="shared" si="8"/>
        <v>49</v>
      </c>
      <c r="E53" s="5">
        <f t="shared" si="9"/>
        <v>86.4</v>
      </c>
      <c r="F53" s="13">
        <v>15</v>
      </c>
      <c r="G53" s="14">
        <v>13</v>
      </c>
      <c r="H53" s="15">
        <v>8</v>
      </c>
      <c r="I53" s="17">
        <v>9</v>
      </c>
      <c r="J53" s="21">
        <v>12</v>
      </c>
      <c r="K53" s="21">
        <v>12</v>
      </c>
      <c r="L53" s="15"/>
      <c r="M53" s="16">
        <f t="shared" si="10"/>
        <v>43</v>
      </c>
      <c r="N53" s="30">
        <v>24.32</v>
      </c>
      <c r="O53" s="16">
        <f t="shared" si="11"/>
        <v>2.6000000000000014</v>
      </c>
      <c r="P53" s="16">
        <f t="shared" si="12"/>
        <v>17.400000000000002</v>
      </c>
      <c r="Q53" s="16">
        <f t="shared" si="13"/>
        <v>43</v>
      </c>
      <c r="R53" s="16">
        <f t="shared" si="14"/>
        <v>24.3</v>
      </c>
      <c r="S53" s="17">
        <f t="shared" si="15"/>
        <v>2.599999999999998</v>
      </c>
      <c r="T53" s="4"/>
      <c r="U53" s="4"/>
      <c r="V53" s="4"/>
      <c r="W53" s="4"/>
    </row>
    <row r="54" spans="1:23" ht="15">
      <c r="A54" s="4">
        <v>34</v>
      </c>
      <c r="B54" s="4" t="s">
        <v>58</v>
      </c>
      <c r="D54" s="5">
        <f t="shared" si="8"/>
        <v>50</v>
      </c>
      <c r="E54" s="5">
        <f t="shared" si="9"/>
        <v>86.3</v>
      </c>
      <c r="F54" s="13">
        <v>15</v>
      </c>
      <c r="G54" s="14">
        <v>13</v>
      </c>
      <c r="H54" s="15">
        <v>9</v>
      </c>
      <c r="I54" s="17">
        <v>8</v>
      </c>
      <c r="J54" s="21">
        <v>12</v>
      </c>
      <c r="K54" s="21">
        <v>13</v>
      </c>
      <c r="L54" s="15"/>
      <c r="M54" s="16">
        <f t="shared" si="10"/>
        <v>57</v>
      </c>
      <c r="N54" s="30">
        <v>25.47</v>
      </c>
      <c r="O54" s="16">
        <f t="shared" si="11"/>
        <v>3.75</v>
      </c>
      <c r="P54" s="16">
        <f t="shared" si="12"/>
        <v>16.3</v>
      </c>
      <c r="Q54" s="16">
        <f t="shared" si="13"/>
        <v>56</v>
      </c>
      <c r="R54" s="16">
        <f t="shared" si="14"/>
        <v>25.400000000000002</v>
      </c>
      <c r="S54" s="17">
        <f t="shared" si="15"/>
        <v>3.6999999999999993</v>
      </c>
      <c r="T54" s="4"/>
      <c r="U54" s="4"/>
      <c r="V54" s="4"/>
      <c r="W54" s="4"/>
    </row>
    <row r="55" spans="1:23" ht="15">
      <c r="A55" s="4">
        <v>7</v>
      </c>
      <c r="B55" s="4" t="s">
        <v>32</v>
      </c>
      <c r="D55" s="5">
        <f t="shared" si="8"/>
        <v>51</v>
      </c>
      <c r="E55" s="5">
        <f t="shared" si="9"/>
        <v>85.8</v>
      </c>
      <c r="F55" s="13">
        <v>12</v>
      </c>
      <c r="G55" s="14">
        <v>11</v>
      </c>
      <c r="H55" s="15">
        <v>13</v>
      </c>
      <c r="I55" s="17">
        <v>8</v>
      </c>
      <c r="J55" s="21">
        <v>16</v>
      </c>
      <c r="K55" s="21">
        <v>9</v>
      </c>
      <c r="L55" s="15"/>
      <c r="M55" s="16">
        <f t="shared" si="10"/>
        <v>52</v>
      </c>
      <c r="N55" s="30">
        <v>24.9</v>
      </c>
      <c r="O55" s="16">
        <f t="shared" si="11"/>
        <v>3.1799999999999997</v>
      </c>
      <c r="P55" s="16">
        <f t="shared" si="12"/>
        <v>16.8</v>
      </c>
      <c r="Q55" s="16">
        <f t="shared" si="13"/>
        <v>52</v>
      </c>
      <c r="R55" s="16">
        <f t="shared" si="14"/>
        <v>24.900000000000002</v>
      </c>
      <c r="S55" s="17">
        <f t="shared" si="15"/>
        <v>3.1999999999999993</v>
      </c>
      <c r="T55" s="4"/>
      <c r="U55" s="4"/>
      <c r="V55" s="4"/>
      <c r="W55" s="4"/>
    </row>
    <row r="56" spans="1:23" ht="15">
      <c r="A56" s="4">
        <v>25</v>
      </c>
      <c r="B56" s="4" t="s">
        <v>49</v>
      </c>
      <c r="D56" s="5">
        <f t="shared" si="8"/>
        <v>52</v>
      </c>
      <c r="E56" s="5">
        <f t="shared" si="9"/>
        <v>84.3</v>
      </c>
      <c r="F56" s="13">
        <v>16</v>
      </c>
      <c r="G56" s="14">
        <v>11</v>
      </c>
      <c r="H56" s="22">
        <v>8</v>
      </c>
      <c r="I56" s="18">
        <v>5</v>
      </c>
      <c r="J56" s="23">
        <v>15</v>
      </c>
      <c r="K56" s="23">
        <v>13</v>
      </c>
      <c r="L56" s="15"/>
      <c r="M56" s="16">
        <f t="shared" si="10"/>
        <v>58</v>
      </c>
      <c r="N56" s="30">
        <v>25.48</v>
      </c>
      <c r="O56" s="16">
        <f t="shared" si="11"/>
        <v>3.7600000000000016</v>
      </c>
      <c r="P56" s="16">
        <f t="shared" si="12"/>
        <v>16.3</v>
      </c>
      <c r="Q56" s="16">
        <f t="shared" si="13"/>
        <v>56</v>
      </c>
      <c r="R56" s="16">
        <f t="shared" si="14"/>
        <v>25.400000000000002</v>
      </c>
      <c r="S56" s="17">
        <f t="shared" si="15"/>
        <v>3.6999999999999993</v>
      </c>
      <c r="T56" s="4"/>
      <c r="U56" s="4"/>
      <c r="V56" s="4"/>
      <c r="W56" s="4"/>
    </row>
    <row r="57" spans="1:23" ht="15">
      <c r="A57" s="4">
        <v>22</v>
      </c>
      <c r="B57" s="4" t="s">
        <v>46</v>
      </c>
      <c r="D57" s="5">
        <f t="shared" si="8"/>
        <v>53</v>
      </c>
      <c r="E57" s="5">
        <f t="shared" si="9"/>
        <v>84.1</v>
      </c>
      <c r="F57" s="13">
        <v>13</v>
      </c>
      <c r="G57" s="14">
        <v>10</v>
      </c>
      <c r="H57" s="15">
        <v>11</v>
      </c>
      <c r="I57" s="17">
        <v>13</v>
      </c>
      <c r="J57" s="21">
        <v>9</v>
      </c>
      <c r="K57" s="21">
        <v>12</v>
      </c>
      <c r="L57" s="15"/>
      <c r="M57" s="16">
        <f t="shared" si="10"/>
        <v>60</v>
      </c>
      <c r="N57" s="30">
        <v>25.61</v>
      </c>
      <c r="O57" s="16">
        <f t="shared" si="11"/>
        <v>3.8900000000000006</v>
      </c>
      <c r="P57" s="16">
        <f t="shared" si="12"/>
        <v>16.1</v>
      </c>
      <c r="Q57" s="16">
        <f t="shared" si="13"/>
        <v>60</v>
      </c>
      <c r="R57" s="16">
        <f t="shared" si="14"/>
        <v>25.6</v>
      </c>
      <c r="S57" s="17">
        <f t="shared" si="15"/>
        <v>3.8999999999999986</v>
      </c>
      <c r="T57" s="4"/>
      <c r="U57" s="4"/>
      <c r="V57" s="4"/>
      <c r="W57" s="4"/>
    </row>
    <row r="58" spans="1:23" ht="15">
      <c r="A58" s="4">
        <v>24</v>
      </c>
      <c r="B58" s="4" t="s">
        <v>48</v>
      </c>
      <c r="D58" s="5">
        <f t="shared" si="8"/>
        <v>54</v>
      </c>
      <c r="E58" s="5">
        <f t="shared" si="9"/>
        <v>83.4</v>
      </c>
      <c r="F58" s="13">
        <v>17</v>
      </c>
      <c r="G58" s="14">
        <v>12</v>
      </c>
      <c r="H58" s="15">
        <v>8</v>
      </c>
      <c r="I58" s="17">
        <v>6</v>
      </c>
      <c r="J58" s="21">
        <v>10</v>
      </c>
      <c r="K58" s="21">
        <v>11</v>
      </c>
      <c r="L58" s="15"/>
      <c r="M58" s="16">
        <f t="shared" si="10"/>
        <v>5</v>
      </c>
      <c r="N58" s="30">
        <v>22.3</v>
      </c>
      <c r="O58" s="16">
        <f t="shared" si="11"/>
        <v>0.5800000000000018</v>
      </c>
      <c r="P58" s="16">
        <f t="shared" si="12"/>
        <v>19.400000000000002</v>
      </c>
      <c r="Q58" s="16">
        <f t="shared" si="13"/>
        <v>5</v>
      </c>
      <c r="R58" s="16">
        <f t="shared" si="14"/>
        <v>22.3</v>
      </c>
      <c r="S58" s="17">
        <f t="shared" si="15"/>
        <v>0.5999999999999979</v>
      </c>
      <c r="T58" s="4"/>
      <c r="U58" s="4"/>
      <c r="V58" s="4"/>
      <c r="W58" s="4"/>
    </row>
    <row r="59" spans="1:23" ht="15">
      <c r="A59" s="4">
        <v>26</v>
      </c>
      <c r="B59" s="4" t="s">
        <v>50</v>
      </c>
      <c r="D59" s="5">
        <f t="shared" si="8"/>
        <v>55</v>
      </c>
      <c r="E59" s="5">
        <f t="shared" si="9"/>
        <v>82</v>
      </c>
      <c r="F59" s="13">
        <v>12</v>
      </c>
      <c r="G59" s="14">
        <v>12</v>
      </c>
      <c r="H59" s="15">
        <v>7</v>
      </c>
      <c r="I59" s="17">
        <v>6</v>
      </c>
      <c r="J59" s="21">
        <v>17</v>
      </c>
      <c r="K59" s="21">
        <v>11</v>
      </c>
      <c r="L59" s="15"/>
      <c r="M59" s="16">
        <f t="shared" si="10"/>
        <v>49</v>
      </c>
      <c r="N59" s="30">
        <v>24.74</v>
      </c>
      <c r="O59" s="16">
        <f t="shared" si="11"/>
        <v>3.0199999999999996</v>
      </c>
      <c r="P59" s="16">
        <f t="shared" si="12"/>
        <v>17</v>
      </c>
      <c r="Q59" s="16">
        <f t="shared" si="13"/>
        <v>49</v>
      </c>
      <c r="R59" s="16">
        <f t="shared" si="14"/>
        <v>24.700000000000003</v>
      </c>
      <c r="S59" s="17">
        <f t="shared" si="15"/>
        <v>3</v>
      </c>
      <c r="T59" s="4"/>
      <c r="U59" s="4"/>
      <c r="V59" s="4"/>
      <c r="W59" s="4"/>
    </row>
    <row r="60" spans="1:23" ht="15">
      <c r="A60" s="4">
        <v>33</v>
      </c>
      <c r="B60" s="4" t="s">
        <v>57</v>
      </c>
      <c r="D60" s="5">
        <f t="shared" si="8"/>
        <v>55</v>
      </c>
      <c r="E60" s="5">
        <f t="shared" si="9"/>
        <v>82</v>
      </c>
      <c r="F60" s="13">
        <v>12</v>
      </c>
      <c r="G60" s="14">
        <v>11</v>
      </c>
      <c r="H60" s="15">
        <v>8</v>
      </c>
      <c r="I60" s="17">
        <v>10</v>
      </c>
      <c r="J60" s="21">
        <v>11</v>
      </c>
      <c r="K60" s="21">
        <v>11</v>
      </c>
      <c r="L60" s="15"/>
      <c r="M60" s="16">
        <f t="shared" si="10"/>
        <v>8</v>
      </c>
      <c r="N60" s="30">
        <v>22.75</v>
      </c>
      <c r="O60" s="16">
        <f t="shared" si="11"/>
        <v>1.0300000000000011</v>
      </c>
      <c r="P60" s="16">
        <f t="shared" si="12"/>
        <v>19</v>
      </c>
      <c r="Q60" s="16">
        <f t="shared" si="13"/>
        <v>8</v>
      </c>
      <c r="R60" s="16">
        <f t="shared" si="14"/>
        <v>22.700000000000003</v>
      </c>
      <c r="S60" s="17">
        <f t="shared" si="15"/>
        <v>1</v>
      </c>
      <c r="T60" s="4"/>
      <c r="U60" s="4"/>
      <c r="V60" s="4"/>
      <c r="W60" s="4"/>
    </row>
    <row r="61" spans="1:23" ht="15">
      <c r="A61" s="4">
        <v>41</v>
      </c>
      <c r="B61" s="4" t="s">
        <v>65</v>
      </c>
      <c r="D61" s="5">
        <f t="shared" si="8"/>
        <v>55</v>
      </c>
      <c r="E61" s="5">
        <f t="shared" si="9"/>
        <v>82</v>
      </c>
      <c r="F61" s="13">
        <v>13</v>
      </c>
      <c r="G61" s="14">
        <v>11</v>
      </c>
      <c r="H61" s="15">
        <v>8</v>
      </c>
      <c r="I61" s="17">
        <v>8</v>
      </c>
      <c r="J61" s="21">
        <v>11</v>
      </c>
      <c r="K61" s="21">
        <v>13</v>
      </c>
      <c r="L61" s="15"/>
      <c r="M61" s="16">
        <f t="shared" si="10"/>
        <v>32</v>
      </c>
      <c r="N61" s="30">
        <v>23.78</v>
      </c>
      <c r="O61" s="16">
        <f t="shared" si="11"/>
        <v>2.0600000000000023</v>
      </c>
      <c r="P61" s="16">
        <f t="shared" si="12"/>
        <v>18</v>
      </c>
      <c r="Q61" s="16">
        <f t="shared" si="13"/>
        <v>31</v>
      </c>
      <c r="R61" s="16">
        <f t="shared" si="14"/>
        <v>23.700000000000003</v>
      </c>
      <c r="S61" s="17">
        <f t="shared" si="15"/>
        <v>2</v>
      </c>
      <c r="T61" s="4"/>
      <c r="U61" s="4"/>
      <c r="V61" s="4"/>
      <c r="W61" s="4"/>
    </row>
    <row r="62" spans="1:23" ht="15">
      <c r="A62" s="4">
        <v>27</v>
      </c>
      <c r="B62" s="4" t="s">
        <v>51</v>
      </c>
      <c r="D62" s="5">
        <f t="shared" si="8"/>
        <v>58</v>
      </c>
      <c r="E62" s="5">
        <f t="shared" si="9"/>
        <v>81.9</v>
      </c>
      <c r="F62" s="13">
        <v>13</v>
      </c>
      <c r="G62" s="14">
        <v>11</v>
      </c>
      <c r="H62" s="15">
        <v>9</v>
      </c>
      <c r="I62" s="17">
        <v>8</v>
      </c>
      <c r="J62" s="21">
        <v>12</v>
      </c>
      <c r="K62" s="21">
        <v>12</v>
      </c>
      <c r="L62" s="15"/>
      <c r="M62" s="16">
        <f t="shared" si="10"/>
        <v>51</v>
      </c>
      <c r="N62" s="30">
        <v>24.89</v>
      </c>
      <c r="O62" s="16">
        <f t="shared" si="11"/>
        <v>3.1700000000000017</v>
      </c>
      <c r="P62" s="16">
        <f t="shared" si="12"/>
        <v>16.900000000000002</v>
      </c>
      <c r="Q62" s="16">
        <f t="shared" si="13"/>
        <v>51</v>
      </c>
      <c r="R62" s="16">
        <f t="shared" si="14"/>
        <v>24.8</v>
      </c>
      <c r="S62" s="17">
        <f t="shared" si="15"/>
        <v>3.099999999999998</v>
      </c>
      <c r="T62" s="4"/>
      <c r="U62" s="4"/>
      <c r="V62" s="4"/>
      <c r="W62" s="4"/>
    </row>
    <row r="63" spans="1:23" ht="15">
      <c r="A63" s="4">
        <v>59</v>
      </c>
      <c r="B63" s="4" t="s">
        <v>83</v>
      </c>
      <c r="D63" s="5">
        <f t="shared" si="8"/>
        <v>59</v>
      </c>
      <c r="E63" s="5">
        <f t="shared" si="9"/>
        <v>78.5</v>
      </c>
      <c r="F63" s="13">
        <v>7</v>
      </c>
      <c r="G63" s="14">
        <v>7</v>
      </c>
      <c r="H63" s="15">
        <v>11</v>
      </c>
      <c r="I63" s="17">
        <v>10</v>
      </c>
      <c r="J63" s="21">
        <v>15</v>
      </c>
      <c r="K63" s="21">
        <v>12</v>
      </c>
      <c r="L63" s="15"/>
      <c r="M63" s="16">
        <f t="shared" si="10"/>
        <v>55</v>
      </c>
      <c r="N63" s="30">
        <v>25.27</v>
      </c>
      <c r="O63" s="16">
        <f t="shared" si="11"/>
        <v>3.5500000000000007</v>
      </c>
      <c r="P63" s="16">
        <f t="shared" si="12"/>
        <v>16.5</v>
      </c>
      <c r="Q63" s="16">
        <f t="shared" si="13"/>
        <v>55</v>
      </c>
      <c r="R63" s="16">
        <f t="shared" si="14"/>
        <v>25.200000000000003</v>
      </c>
      <c r="S63" s="17">
        <f t="shared" si="15"/>
        <v>3.5</v>
      </c>
      <c r="T63" s="4"/>
      <c r="U63" s="4"/>
      <c r="V63" s="4"/>
      <c r="W63" s="4"/>
    </row>
    <row r="64" spans="1:23" ht="15">
      <c r="A64" s="4">
        <v>62</v>
      </c>
      <c r="B64" s="4" t="s">
        <v>86</v>
      </c>
      <c r="D64" s="5">
        <f t="shared" si="8"/>
        <v>59</v>
      </c>
      <c r="E64" s="5">
        <f t="shared" si="9"/>
        <v>78.5</v>
      </c>
      <c r="F64" s="13">
        <v>11</v>
      </c>
      <c r="G64" s="14">
        <v>12</v>
      </c>
      <c r="H64" s="15">
        <v>9</v>
      </c>
      <c r="I64" s="17">
        <v>10</v>
      </c>
      <c r="J64" s="21">
        <v>12</v>
      </c>
      <c r="K64" s="21">
        <v>7</v>
      </c>
      <c r="L64" s="15"/>
      <c r="M64" s="16">
        <f t="shared" si="10"/>
        <v>42</v>
      </c>
      <c r="N64" s="30">
        <v>24.26</v>
      </c>
      <c r="O64" s="16">
        <f t="shared" si="11"/>
        <v>2.5400000000000027</v>
      </c>
      <c r="P64" s="16">
        <f t="shared" si="12"/>
        <v>17.5</v>
      </c>
      <c r="Q64" s="16">
        <f t="shared" si="13"/>
        <v>41</v>
      </c>
      <c r="R64" s="16">
        <f t="shared" si="14"/>
        <v>24.200000000000003</v>
      </c>
      <c r="S64" s="17">
        <f t="shared" si="15"/>
        <v>2.5</v>
      </c>
      <c r="T64" s="4"/>
      <c r="U64" s="4"/>
      <c r="V64" s="4"/>
      <c r="W64" s="4"/>
    </row>
    <row r="65" spans="1:23" ht="15">
      <c r="A65" s="4">
        <v>3</v>
      </c>
      <c r="B65" s="4" t="s">
        <v>29</v>
      </c>
      <c r="D65" s="5">
        <f t="shared" si="8"/>
        <v>61</v>
      </c>
      <c r="E65" s="5">
        <f t="shared" si="9"/>
        <v>78.4</v>
      </c>
      <c r="F65" s="13">
        <v>10</v>
      </c>
      <c r="G65" s="14">
        <v>8</v>
      </c>
      <c r="H65" s="15">
        <v>11</v>
      </c>
      <c r="I65" s="17">
        <v>8</v>
      </c>
      <c r="J65" s="21">
        <v>15</v>
      </c>
      <c r="K65" s="21">
        <v>11</v>
      </c>
      <c r="L65" s="15"/>
      <c r="M65" s="16">
        <f t="shared" si="10"/>
        <v>64</v>
      </c>
      <c r="N65" s="30">
        <v>26.34</v>
      </c>
      <c r="O65" s="16">
        <f t="shared" si="11"/>
        <v>4.620000000000001</v>
      </c>
      <c r="P65" s="16">
        <f t="shared" si="12"/>
        <v>15.400000000000002</v>
      </c>
      <c r="Q65" s="16">
        <f t="shared" si="13"/>
        <v>64</v>
      </c>
      <c r="R65" s="16">
        <f t="shared" si="14"/>
        <v>26.3</v>
      </c>
      <c r="S65" s="17">
        <f t="shared" si="15"/>
        <v>4.599999999999998</v>
      </c>
      <c r="T65" s="4"/>
      <c r="U65" s="4"/>
      <c r="V65" s="4"/>
      <c r="W65" s="4"/>
    </row>
    <row r="66" spans="1:23" ht="15">
      <c r="A66" s="4">
        <v>54</v>
      </c>
      <c r="B66" s="4" t="s">
        <v>78</v>
      </c>
      <c r="D66" s="5">
        <f t="shared" si="8"/>
        <v>62</v>
      </c>
      <c r="E66" s="5">
        <f t="shared" si="9"/>
        <v>77.6</v>
      </c>
      <c r="F66" s="13">
        <v>16</v>
      </c>
      <c r="G66" s="14">
        <v>11</v>
      </c>
      <c r="H66" s="15">
        <v>9</v>
      </c>
      <c r="I66" s="17">
        <v>7</v>
      </c>
      <c r="J66" s="21">
        <v>8</v>
      </c>
      <c r="K66" s="21">
        <v>9</v>
      </c>
      <c r="L66" s="15"/>
      <c r="M66" s="16">
        <f t="shared" si="10"/>
        <v>39</v>
      </c>
      <c r="N66" s="30">
        <v>24.12</v>
      </c>
      <c r="O66" s="16">
        <f t="shared" si="11"/>
        <v>2.400000000000002</v>
      </c>
      <c r="P66" s="16">
        <f t="shared" si="12"/>
        <v>17.6</v>
      </c>
      <c r="Q66" s="16">
        <f t="shared" si="13"/>
        <v>37</v>
      </c>
      <c r="R66" s="16">
        <f t="shared" si="14"/>
        <v>24.1</v>
      </c>
      <c r="S66" s="17">
        <f t="shared" si="15"/>
        <v>2.3999999999999986</v>
      </c>
      <c r="T66" s="4"/>
      <c r="U66" s="4"/>
      <c r="V66" s="4"/>
      <c r="W66" s="4"/>
    </row>
    <row r="67" spans="1:23" ht="15">
      <c r="A67" s="4">
        <v>40</v>
      </c>
      <c r="B67" s="4" t="s">
        <v>64</v>
      </c>
      <c r="D67" s="5">
        <f t="shared" si="8"/>
        <v>63</v>
      </c>
      <c r="E67" s="5">
        <f t="shared" si="9"/>
        <v>76.8</v>
      </c>
      <c r="F67" s="13">
        <v>9</v>
      </c>
      <c r="G67" s="14">
        <v>7</v>
      </c>
      <c r="H67" s="15">
        <v>9</v>
      </c>
      <c r="I67" s="17">
        <v>13</v>
      </c>
      <c r="J67" s="21">
        <v>11</v>
      </c>
      <c r="K67" s="21">
        <v>11</v>
      </c>
      <c r="L67" s="15"/>
      <c r="M67" s="16">
        <f t="shared" si="10"/>
        <v>53</v>
      </c>
      <c r="N67" s="30">
        <v>24.95</v>
      </c>
      <c r="O67" s="16">
        <f t="shared" si="11"/>
        <v>3.2300000000000004</v>
      </c>
      <c r="P67" s="16">
        <f t="shared" si="12"/>
        <v>16.8</v>
      </c>
      <c r="Q67" s="16">
        <f t="shared" si="13"/>
        <v>52</v>
      </c>
      <c r="R67" s="16">
        <f t="shared" si="14"/>
        <v>24.900000000000002</v>
      </c>
      <c r="S67" s="17">
        <f t="shared" si="15"/>
        <v>3.1999999999999993</v>
      </c>
      <c r="T67" s="4"/>
      <c r="U67" s="4"/>
      <c r="V67" s="4"/>
      <c r="W67" s="4"/>
    </row>
    <row r="68" spans="1:23" ht="15">
      <c r="A68" s="4">
        <v>49</v>
      </c>
      <c r="B68" s="4" t="s">
        <v>73</v>
      </c>
      <c r="D68" s="5">
        <f t="shared" si="8"/>
        <v>64</v>
      </c>
      <c r="E68" s="5">
        <f t="shared" si="9"/>
        <v>75</v>
      </c>
      <c r="F68" s="13">
        <v>11</v>
      </c>
      <c r="G68" s="14">
        <v>11</v>
      </c>
      <c r="H68" s="15">
        <v>8</v>
      </c>
      <c r="I68" s="17">
        <v>8</v>
      </c>
      <c r="J68" s="21">
        <v>10</v>
      </c>
      <c r="K68" s="21">
        <v>8</v>
      </c>
      <c r="L68" s="15"/>
      <c r="M68" s="16">
        <f t="shared" si="10"/>
        <v>9</v>
      </c>
      <c r="N68" s="30">
        <v>22.77</v>
      </c>
      <c r="O68" s="16">
        <f t="shared" si="11"/>
        <v>1.0500000000000007</v>
      </c>
      <c r="P68" s="16">
        <f t="shared" si="12"/>
        <v>19</v>
      </c>
      <c r="Q68" s="16">
        <f t="shared" si="13"/>
        <v>8</v>
      </c>
      <c r="R68" s="16">
        <f t="shared" si="14"/>
        <v>22.700000000000003</v>
      </c>
      <c r="S68" s="17">
        <f t="shared" si="15"/>
        <v>1</v>
      </c>
      <c r="T68" s="4"/>
      <c r="U68" s="4"/>
      <c r="V68" s="4"/>
      <c r="W68" s="4"/>
    </row>
    <row r="69" spans="1:23" ht="15">
      <c r="A69" s="4">
        <v>66</v>
      </c>
      <c r="B69" s="4" t="s">
        <v>90</v>
      </c>
      <c r="D69" s="5">
        <f>RANK(E69,$E$5:$E$72,0)</f>
        <v>65</v>
      </c>
      <c r="E69" s="5">
        <f>SUM(F69:K69)+P69</f>
        <v>74.8</v>
      </c>
      <c r="F69" s="13">
        <v>10</v>
      </c>
      <c r="G69" s="14">
        <v>8</v>
      </c>
      <c r="H69" s="15">
        <v>9</v>
      </c>
      <c r="I69" s="17">
        <v>9</v>
      </c>
      <c r="J69" s="21">
        <v>13</v>
      </c>
      <c r="K69" s="21">
        <v>8</v>
      </c>
      <c r="L69" s="15"/>
      <c r="M69" s="16">
        <f>IF(OR(N69="DNS",N69="DNF"),"",RANK(N69,N$5:N$72,1))</f>
        <v>35</v>
      </c>
      <c r="N69" s="30">
        <v>23.96</v>
      </c>
      <c r="O69" s="16">
        <f>IF(OR(N69="DNF",N69="DNS"),"",N69-MIN($N$5:$N$72))</f>
        <v>2.240000000000002</v>
      </c>
      <c r="P69" s="16">
        <f>IF(OR(R69="DNS",R69="DNF"),0,IF(Q69=1,20,MAX(0,20-S69)))</f>
        <v>17.8</v>
      </c>
      <c r="Q69" s="16">
        <f>IF(OR(N69="DNS",N69="DNF"),"",RANK(R69,R$5:R$72,1))</f>
        <v>35</v>
      </c>
      <c r="R69" s="16">
        <f t="shared" si="14"/>
        <v>23.900000000000002</v>
      </c>
      <c r="S69" s="17">
        <f>IF(OR(N69="DNF",N69="DNS"),"",R69-FLOOR(MIN($N$5:$N$72),0.1))</f>
        <v>2.1999999999999993</v>
      </c>
      <c r="T69" s="4"/>
      <c r="U69" s="4"/>
      <c r="V69" s="4"/>
      <c r="W69" s="4"/>
    </row>
    <row r="70" spans="1:23" ht="15">
      <c r="A70" s="4">
        <v>65</v>
      </c>
      <c r="B70" s="4" t="s">
        <v>89</v>
      </c>
      <c r="D70" s="5">
        <f>RANK(E70,$E$5:$E$72,0)</f>
        <v>66</v>
      </c>
      <c r="E70" s="5">
        <f>SUM(F70:K70)+P70</f>
        <v>72.4</v>
      </c>
      <c r="F70" s="13">
        <v>9</v>
      </c>
      <c r="G70" s="14">
        <v>5</v>
      </c>
      <c r="H70" s="15">
        <v>9</v>
      </c>
      <c r="I70" s="17">
        <v>7</v>
      </c>
      <c r="J70" s="21">
        <v>17</v>
      </c>
      <c r="K70" s="21">
        <v>11</v>
      </c>
      <c r="L70" s="15"/>
      <c r="M70" s="16">
        <f>IF(OR(N70="DNS",N70="DNF"),"",RANK(N70,N$5:N$72,1))</f>
        <v>65</v>
      </c>
      <c r="N70" s="30">
        <v>27.33</v>
      </c>
      <c r="O70" s="16">
        <f>IF(OR(N70="DNF",N70="DNS"),"",N70-MIN($N$5:$N$72))</f>
        <v>5.609999999999999</v>
      </c>
      <c r="P70" s="16">
        <f>IF(OR(R70="DNS",R70="DNF"),0,IF(Q70=1,20,MAX(0,20-S70)))</f>
        <v>14.400000000000002</v>
      </c>
      <c r="Q70" s="16">
        <f>IF(OR(N70="DNS",N70="DNF"),"",RANK(R70,R$5:R$72,1))</f>
        <v>65</v>
      </c>
      <c r="R70" s="16">
        <f t="shared" si="14"/>
        <v>27.3</v>
      </c>
      <c r="S70" s="17">
        <f>IF(OR(N70="DNF",N70="DNS"),"",R70-FLOOR(MIN($N$5:$N$72),0.1))</f>
        <v>5.599999999999998</v>
      </c>
      <c r="T70" s="4"/>
      <c r="U70" s="4"/>
      <c r="V70" s="4"/>
      <c r="W70" s="4"/>
    </row>
    <row r="71" spans="1:23" ht="15">
      <c r="A71" s="4">
        <v>50</v>
      </c>
      <c r="B71" s="4" t="s">
        <v>74</v>
      </c>
      <c r="D71" s="5">
        <f>RANK(E71,$E$5:$E$72,0)</f>
        <v>67</v>
      </c>
      <c r="E71" s="5">
        <f>SUM(F71:K71)+P71</f>
        <v>72.2</v>
      </c>
      <c r="F71" s="13">
        <v>12</v>
      </c>
      <c r="G71" s="14">
        <v>9</v>
      </c>
      <c r="H71" s="15">
        <v>10</v>
      </c>
      <c r="I71" s="17">
        <v>8</v>
      </c>
      <c r="J71" s="21">
        <v>8</v>
      </c>
      <c r="K71" s="21">
        <v>7</v>
      </c>
      <c r="L71" s="15"/>
      <c r="M71" s="16">
        <f>IF(OR(N71="DNS",N71="DNF"),"",RANK(N71,N$5:N$72,1))</f>
        <v>27</v>
      </c>
      <c r="N71" s="30">
        <v>23.52</v>
      </c>
      <c r="O71" s="16">
        <f>IF(OR(N71="DNF",N71="DNS"),"",N71-MIN($N$5:$N$72))</f>
        <v>1.8000000000000007</v>
      </c>
      <c r="P71" s="16">
        <f>IF(OR(R71="DNS",R71="DNF"),0,IF(Q71=1,20,MAX(0,20-S71)))</f>
        <v>18.200000000000003</v>
      </c>
      <c r="Q71" s="16">
        <f>IF(OR(N71="DNS",N71="DNF"),"",RANK(R71,R$5:R$72,1))</f>
        <v>27</v>
      </c>
      <c r="R71" s="16">
        <f t="shared" si="14"/>
        <v>23.5</v>
      </c>
      <c r="S71" s="17">
        <f>IF(OR(N71="DNF",N71="DNS"),"",R71-FLOOR(MIN($N$5:$N$72),0.1))</f>
        <v>1.7999999999999972</v>
      </c>
      <c r="T71" s="4"/>
      <c r="U71" s="4"/>
      <c r="V71" s="4"/>
      <c r="W71" s="4"/>
    </row>
    <row r="72" spans="1:23" ht="15">
      <c r="A72" s="4">
        <v>52</v>
      </c>
      <c r="B72" s="4" t="s">
        <v>76</v>
      </c>
      <c r="D72" s="5">
        <f>RANK(E72,$E$5:$E$72,0)</f>
        <v>68</v>
      </c>
      <c r="E72" s="5">
        <f>SUM(F72:K72)+P72</f>
        <v>67.5</v>
      </c>
      <c r="F72" s="13">
        <v>8</v>
      </c>
      <c r="G72" s="14">
        <v>5</v>
      </c>
      <c r="H72" s="15">
        <v>9</v>
      </c>
      <c r="I72" s="17">
        <v>7</v>
      </c>
      <c r="J72" s="21">
        <v>11</v>
      </c>
      <c r="K72" s="21">
        <v>10</v>
      </c>
      <c r="L72" s="15"/>
      <c r="M72" s="16">
        <f>IF(OR(N72="DNS",N72="DNF"),"",RANK(N72,N$5:N$72,1))</f>
        <v>41</v>
      </c>
      <c r="N72" s="30">
        <v>24.22</v>
      </c>
      <c r="O72" s="16">
        <f>IF(OR(N72="DNF",N72="DNS"),"",N72-MIN($N$5:$N$72))</f>
        <v>2.5</v>
      </c>
      <c r="P72" s="16">
        <f>IF(OR(R72="DNS",R72="DNF"),0,IF(Q72=1,20,MAX(0,20-S72)))</f>
        <v>17.5</v>
      </c>
      <c r="Q72" s="16">
        <f>IF(OR(N72="DNS",N72="DNF"),"",RANK(R72,R$5:R$72,1))</f>
        <v>41</v>
      </c>
      <c r="R72" s="16">
        <f t="shared" si="14"/>
        <v>24.200000000000003</v>
      </c>
      <c r="S72" s="17">
        <f>IF(OR(N72="DNF",N72="DNS"),"",R72-FLOOR(MIN($N$5:$N$72),0.1))</f>
        <v>2.5</v>
      </c>
      <c r="T72" s="4"/>
      <c r="U72" s="4"/>
      <c r="V72" s="4"/>
      <c r="W72" s="4"/>
    </row>
    <row r="73" spans="6:23" ht="15.75" thickBot="1">
      <c r="F73" s="24"/>
      <c r="G73" s="19"/>
      <c r="H73" s="24"/>
      <c r="I73" s="19"/>
      <c r="J73" s="19"/>
      <c r="K73" s="19"/>
      <c r="L73" s="24"/>
      <c r="M73" s="19"/>
      <c r="N73" s="19"/>
      <c r="O73" s="19"/>
      <c r="P73" s="19"/>
      <c r="Q73" s="19"/>
      <c r="R73" s="19"/>
      <c r="S73" s="20"/>
      <c r="V73" s="4"/>
      <c r="W73" s="4"/>
    </row>
    <row r="74" spans="8:9" ht="15">
      <c r="H74" s="28"/>
      <c r="I74" s="28"/>
    </row>
  </sheetData>
  <sheetProtection/>
  <autoFilter ref="A4:S4">
    <sortState ref="A5:S74">
      <sortCondition descending="1" sortBy="value" ref="E5:E74"/>
    </sortState>
  </autoFilter>
  <mergeCells count="8">
    <mergeCell ref="D3:E3"/>
    <mergeCell ref="T2:W2"/>
    <mergeCell ref="P2:S2"/>
    <mergeCell ref="L1:S1"/>
    <mergeCell ref="L2:O2"/>
    <mergeCell ref="F2:G2"/>
    <mergeCell ref="H2:I2"/>
    <mergeCell ref="J2:K2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3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6" sqref="B6"/>
    </sheetView>
  </sheetViews>
  <sheetFormatPr defaultColWidth="11.421875" defaultRowHeight="15"/>
  <cols>
    <col min="1" max="1" width="11.421875" style="4" customWidth="1"/>
    <col min="2" max="2" width="24.28125" style="4" bestFit="1" customWidth="1"/>
    <col min="3" max="3" width="13.57421875" style="4" customWidth="1"/>
    <col min="4" max="11" width="13.57421875" style="5" customWidth="1"/>
    <col min="12" max="13" width="10.28125" style="5" bestFit="1" customWidth="1"/>
    <col min="14" max="14" width="10.140625" style="5" bestFit="1" customWidth="1"/>
    <col min="15" max="15" width="14.140625" style="5" customWidth="1"/>
    <col min="16" max="19" width="11.421875" style="5" customWidth="1"/>
    <col min="20" max="16384" width="11.421875" style="4" customWidth="1"/>
  </cols>
  <sheetData>
    <row r="1" spans="12:19" ht="15.75" thickBot="1">
      <c r="L1" s="44"/>
      <c r="M1" s="44"/>
      <c r="N1" s="44"/>
      <c r="O1" s="44"/>
      <c r="P1" s="44"/>
      <c r="Q1" s="44"/>
      <c r="R1" s="44"/>
      <c r="S1" s="44"/>
    </row>
    <row r="2" spans="4:19" s="2" customFormat="1" ht="14.25" customHeight="1">
      <c r="D2" s="35"/>
      <c r="E2" s="35"/>
      <c r="F2" s="42" t="s">
        <v>23</v>
      </c>
      <c r="G2" s="43"/>
      <c r="H2" s="42" t="s">
        <v>0</v>
      </c>
      <c r="I2" s="43"/>
      <c r="J2" s="42" t="s">
        <v>1</v>
      </c>
      <c r="K2" s="43"/>
      <c r="L2" s="42" t="s">
        <v>7</v>
      </c>
      <c r="M2" s="43"/>
      <c r="N2" s="43"/>
      <c r="O2" s="45"/>
      <c r="P2" s="42" t="s">
        <v>21</v>
      </c>
      <c r="Q2" s="43"/>
      <c r="R2" s="43"/>
      <c r="S2" s="45"/>
    </row>
    <row r="3" spans="4:23" s="2" customFormat="1" ht="14.25" customHeight="1">
      <c r="D3" s="35"/>
      <c r="E3" s="35"/>
      <c r="F3" s="7"/>
      <c r="G3" s="8"/>
      <c r="H3" s="7"/>
      <c r="I3" s="8"/>
      <c r="J3" s="7"/>
      <c r="K3" s="8"/>
      <c r="L3" s="41" t="s">
        <v>20</v>
      </c>
      <c r="M3" s="36"/>
      <c r="N3" s="36"/>
      <c r="O3" s="37"/>
      <c r="P3" s="41" t="s">
        <v>19</v>
      </c>
      <c r="Q3" s="36"/>
      <c r="R3" s="36"/>
      <c r="S3" s="37"/>
      <c r="T3" s="35"/>
      <c r="U3" s="35"/>
      <c r="V3" s="35"/>
      <c r="W3" s="6"/>
    </row>
    <row r="4" spans="2:19" s="2" customFormat="1" ht="14.25" customHeight="1">
      <c r="B4" s="29" t="s">
        <v>17</v>
      </c>
      <c r="C4" s="31"/>
      <c r="D4" s="35" t="s">
        <v>18</v>
      </c>
      <c r="E4" s="35"/>
      <c r="F4" s="7">
        <f aca="true" t="shared" si="0" ref="F4:L4">COUNT(F6:F73)</f>
        <v>68</v>
      </c>
      <c r="G4" s="8">
        <f t="shared" si="0"/>
        <v>68</v>
      </c>
      <c r="H4" s="7">
        <f t="shared" si="0"/>
        <v>68</v>
      </c>
      <c r="I4" s="8">
        <f t="shared" si="0"/>
        <v>68</v>
      </c>
      <c r="J4" s="7">
        <f t="shared" si="0"/>
        <v>68</v>
      </c>
      <c r="K4" s="8">
        <f t="shared" si="0"/>
        <v>68</v>
      </c>
      <c r="L4" s="7">
        <f t="shared" si="0"/>
        <v>0</v>
      </c>
      <c r="M4" s="8"/>
      <c r="N4" s="8"/>
      <c r="O4" s="9"/>
      <c r="P4" s="7">
        <f>COUNT(P6:P73)</f>
        <v>68</v>
      </c>
      <c r="Q4" s="8"/>
      <c r="R4" s="8"/>
      <c r="S4" s="9"/>
    </row>
    <row r="5" spans="1:19" s="3" customFormat="1" ht="15">
      <c r="A5" s="3" t="s">
        <v>2</v>
      </c>
      <c r="B5" s="3" t="s">
        <v>3</v>
      </c>
      <c r="D5" s="1" t="s">
        <v>9</v>
      </c>
      <c r="E5" s="1" t="s">
        <v>13</v>
      </c>
      <c r="F5" s="10" t="s">
        <v>24</v>
      </c>
      <c r="G5" s="11" t="s">
        <v>25</v>
      </c>
      <c r="H5" s="10" t="s">
        <v>5</v>
      </c>
      <c r="I5" s="11" t="s">
        <v>15</v>
      </c>
      <c r="J5" s="10" t="s">
        <v>6</v>
      </c>
      <c r="K5" s="11" t="s">
        <v>16</v>
      </c>
      <c r="L5" s="10" t="s">
        <v>8</v>
      </c>
      <c r="M5" s="11" t="s">
        <v>10</v>
      </c>
      <c r="N5" s="11" t="s">
        <v>11</v>
      </c>
      <c r="O5" s="12" t="s">
        <v>12</v>
      </c>
      <c r="P5" s="10" t="s">
        <v>8</v>
      </c>
      <c r="Q5" s="11" t="s">
        <v>10</v>
      </c>
      <c r="R5" s="11" t="s">
        <v>11</v>
      </c>
      <c r="S5" s="12" t="s">
        <v>12</v>
      </c>
    </row>
    <row r="6" spans="1:19" ht="15">
      <c r="A6" s="4">
        <v>10</v>
      </c>
      <c r="B6" s="4" t="s">
        <v>104</v>
      </c>
      <c r="C6" s="4" t="s">
        <v>22</v>
      </c>
      <c r="D6" s="5">
        <f aca="true" t="shared" si="1" ref="D6:D37">RANK(E6,$E$6:$E$73,0)</f>
        <v>1</v>
      </c>
      <c r="E6" s="5">
        <f aca="true" t="shared" si="2" ref="E6:E37">SUM(F6:K6)+P6</f>
        <v>122.2</v>
      </c>
      <c r="F6" s="14">
        <v>15</v>
      </c>
      <c r="G6" s="14">
        <v>17</v>
      </c>
      <c r="H6" s="13">
        <v>19</v>
      </c>
      <c r="I6" s="13">
        <v>18</v>
      </c>
      <c r="J6" s="32">
        <v>18</v>
      </c>
      <c r="K6" s="16">
        <v>16</v>
      </c>
      <c r="L6" s="15"/>
      <c r="M6" s="16">
        <f aca="true" t="shared" si="3" ref="M6:M37">IF(OR(N6="DNS",N6="DNF"),"",RANK(N6,N$6:N$73,1))</f>
        <v>6</v>
      </c>
      <c r="N6" s="30">
        <v>21.24</v>
      </c>
      <c r="O6" s="17">
        <f aca="true" t="shared" si="4" ref="O6:O37">IF(OR(N6="DNS",N6="DNF"),"",N6-MIN($N$6:$N$73))</f>
        <v>0.759999999999998</v>
      </c>
      <c r="P6" s="15">
        <f aca="true" t="shared" si="5" ref="P6:P37">IF(OR(R6="DNS",R6="DNF"),0,IF(Q6=1,20,MAX(0,20-S6)))</f>
        <v>19.2</v>
      </c>
      <c r="Q6" s="16">
        <f aca="true" t="shared" si="6" ref="Q6:Q37">IF(OR(N6="DNS",N6="DNF"),"",RANK(R6,R$6:R$73,1))</f>
        <v>6</v>
      </c>
      <c r="R6" s="16">
        <f aca="true" t="shared" si="7" ref="R6:R37">IF(OR(N6="DNS",N6="DNF"),N6,FLOOR(N6,0.1))</f>
        <v>21.200000000000003</v>
      </c>
      <c r="S6" s="17">
        <f aca="true" t="shared" si="8" ref="S6:S37">IF(OR(N6="DNF",N6="DNS"),"",R6-FLOOR(MIN($N$6:$N$73),0.1))</f>
        <v>0.8000000000000007</v>
      </c>
    </row>
    <row r="7" spans="1:19" ht="15">
      <c r="A7" s="4">
        <v>29</v>
      </c>
      <c r="B7" s="4" t="s">
        <v>122</v>
      </c>
      <c r="C7" s="4" t="s">
        <v>22</v>
      </c>
      <c r="D7" s="5">
        <f t="shared" si="1"/>
        <v>2</v>
      </c>
      <c r="E7" s="5">
        <f t="shared" si="2"/>
        <v>120</v>
      </c>
      <c r="F7" s="14">
        <v>18</v>
      </c>
      <c r="G7" s="14">
        <v>18</v>
      </c>
      <c r="H7" s="13">
        <v>14</v>
      </c>
      <c r="I7" s="13">
        <v>17</v>
      </c>
      <c r="J7" s="32">
        <v>20</v>
      </c>
      <c r="K7" s="16">
        <v>15</v>
      </c>
      <c r="L7" s="15"/>
      <c r="M7" s="16">
        <f t="shared" si="3"/>
        <v>31</v>
      </c>
      <c r="N7" s="30">
        <v>22.47</v>
      </c>
      <c r="O7" s="17">
        <f t="shared" si="4"/>
        <v>1.9899999999999984</v>
      </c>
      <c r="P7" s="15">
        <f t="shared" si="5"/>
        <v>18</v>
      </c>
      <c r="Q7" s="16">
        <f t="shared" si="6"/>
        <v>30</v>
      </c>
      <c r="R7" s="16">
        <f t="shared" si="7"/>
        <v>22.400000000000002</v>
      </c>
      <c r="S7" s="17">
        <f t="shared" si="8"/>
        <v>2</v>
      </c>
    </row>
    <row r="8" spans="1:19" ht="15">
      <c r="A8" s="4">
        <v>39</v>
      </c>
      <c r="B8" s="4" t="s">
        <v>131</v>
      </c>
      <c r="C8" s="4" t="s">
        <v>22</v>
      </c>
      <c r="D8" s="5">
        <f t="shared" si="1"/>
        <v>3</v>
      </c>
      <c r="E8" s="5">
        <f t="shared" si="2"/>
        <v>118.4</v>
      </c>
      <c r="F8" s="14">
        <v>18</v>
      </c>
      <c r="G8" s="14">
        <v>16</v>
      </c>
      <c r="H8" s="13">
        <v>15</v>
      </c>
      <c r="I8" s="13">
        <v>17</v>
      </c>
      <c r="J8" s="32">
        <v>19</v>
      </c>
      <c r="K8" s="16">
        <v>15</v>
      </c>
      <c r="L8" s="15"/>
      <c r="M8" s="16">
        <f t="shared" si="3"/>
        <v>25</v>
      </c>
      <c r="N8" s="30">
        <v>22.09</v>
      </c>
      <c r="O8" s="17">
        <f t="shared" si="4"/>
        <v>1.6099999999999994</v>
      </c>
      <c r="P8" s="15">
        <f t="shared" si="5"/>
        <v>18.400000000000002</v>
      </c>
      <c r="Q8" s="16">
        <f t="shared" si="6"/>
        <v>25</v>
      </c>
      <c r="R8" s="16">
        <f t="shared" si="7"/>
        <v>22</v>
      </c>
      <c r="S8" s="17">
        <f t="shared" si="8"/>
        <v>1.5999999999999979</v>
      </c>
    </row>
    <row r="9" spans="1:19" ht="15">
      <c r="A9" s="4">
        <v>28</v>
      </c>
      <c r="B9" s="4" t="s">
        <v>121</v>
      </c>
      <c r="D9" s="5">
        <f t="shared" si="1"/>
        <v>4</v>
      </c>
      <c r="E9" s="5">
        <f t="shared" si="2"/>
        <v>117.9</v>
      </c>
      <c r="F9" s="14">
        <v>17</v>
      </c>
      <c r="G9" s="14">
        <v>17</v>
      </c>
      <c r="H9" s="13">
        <v>15</v>
      </c>
      <c r="I9" s="13">
        <v>16</v>
      </c>
      <c r="J9" s="32">
        <v>17</v>
      </c>
      <c r="K9" s="16">
        <v>17</v>
      </c>
      <c r="L9" s="15"/>
      <c r="M9" s="16">
        <f t="shared" si="3"/>
        <v>11</v>
      </c>
      <c r="N9" s="30">
        <v>21.58</v>
      </c>
      <c r="O9" s="17">
        <f t="shared" si="4"/>
        <v>1.0999999999999979</v>
      </c>
      <c r="P9" s="15">
        <f t="shared" si="5"/>
        <v>18.900000000000002</v>
      </c>
      <c r="Q9" s="16">
        <f t="shared" si="6"/>
        <v>10</v>
      </c>
      <c r="R9" s="16">
        <f t="shared" si="7"/>
        <v>21.5</v>
      </c>
      <c r="S9" s="17">
        <f t="shared" si="8"/>
        <v>1.0999999999999979</v>
      </c>
    </row>
    <row r="10" spans="1:19" ht="15">
      <c r="A10" s="4">
        <v>21</v>
      </c>
      <c r="B10" s="4" t="s">
        <v>115</v>
      </c>
      <c r="C10" s="4" t="s">
        <v>22</v>
      </c>
      <c r="D10" s="5">
        <f t="shared" si="1"/>
        <v>5</v>
      </c>
      <c r="E10" s="5">
        <f t="shared" si="2"/>
        <v>117.3</v>
      </c>
      <c r="F10" s="14">
        <v>15</v>
      </c>
      <c r="G10" s="14">
        <v>17</v>
      </c>
      <c r="H10" s="13">
        <v>15</v>
      </c>
      <c r="I10" s="13">
        <v>16</v>
      </c>
      <c r="J10" s="32">
        <v>20</v>
      </c>
      <c r="K10" s="16">
        <v>17</v>
      </c>
      <c r="L10" s="15"/>
      <c r="M10" s="16">
        <f t="shared" si="3"/>
        <v>50</v>
      </c>
      <c r="N10" s="30">
        <v>23.19</v>
      </c>
      <c r="O10" s="17">
        <f t="shared" si="4"/>
        <v>2.710000000000001</v>
      </c>
      <c r="P10" s="15">
        <f t="shared" si="5"/>
        <v>17.3</v>
      </c>
      <c r="Q10" s="16">
        <f t="shared" si="6"/>
        <v>46</v>
      </c>
      <c r="R10" s="16">
        <f t="shared" si="7"/>
        <v>23.1</v>
      </c>
      <c r="S10" s="17">
        <f t="shared" si="8"/>
        <v>2.6999999999999993</v>
      </c>
    </row>
    <row r="11" spans="1:19" ht="15">
      <c r="A11" s="4">
        <v>12</v>
      </c>
      <c r="B11" s="4" t="s">
        <v>106</v>
      </c>
      <c r="D11" s="5">
        <f t="shared" si="1"/>
        <v>6</v>
      </c>
      <c r="E11" s="5">
        <f t="shared" si="2"/>
        <v>116.3</v>
      </c>
      <c r="F11" s="14">
        <v>18</v>
      </c>
      <c r="G11" s="14">
        <v>15</v>
      </c>
      <c r="H11" s="13">
        <v>15</v>
      </c>
      <c r="I11" s="13">
        <v>16</v>
      </c>
      <c r="J11" s="32">
        <v>18</v>
      </c>
      <c r="K11" s="16">
        <v>15</v>
      </c>
      <c r="L11" s="15"/>
      <c r="M11" s="16">
        <f t="shared" si="3"/>
        <v>5</v>
      </c>
      <c r="N11" s="30">
        <v>21.18</v>
      </c>
      <c r="O11" s="17">
        <f t="shared" si="4"/>
        <v>0.6999999999999993</v>
      </c>
      <c r="P11" s="15">
        <f t="shared" si="5"/>
        <v>19.3</v>
      </c>
      <c r="Q11" s="16">
        <f t="shared" si="6"/>
        <v>4</v>
      </c>
      <c r="R11" s="16">
        <f t="shared" si="7"/>
        <v>21.1</v>
      </c>
      <c r="S11" s="17">
        <f t="shared" si="8"/>
        <v>0.6999999999999993</v>
      </c>
    </row>
    <row r="12" spans="1:19" ht="15">
      <c r="A12" s="4">
        <v>35</v>
      </c>
      <c r="B12" s="4" t="s">
        <v>127</v>
      </c>
      <c r="D12" s="5">
        <f t="shared" si="1"/>
        <v>6</v>
      </c>
      <c r="E12" s="5">
        <f t="shared" si="2"/>
        <v>116.3</v>
      </c>
      <c r="F12" s="14">
        <v>18</v>
      </c>
      <c r="G12" s="14">
        <v>16</v>
      </c>
      <c r="H12" s="13">
        <v>14</v>
      </c>
      <c r="I12" s="13">
        <v>14</v>
      </c>
      <c r="J12" s="32">
        <v>20</v>
      </c>
      <c r="K12" s="16">
        <v>17</v>
      </c>
      <c r="L12" s="15"/>
      <c r="M12" s="16">
        <f t="shared" si="3"/>
        <v>48</v>
      </c>
      <c r="N12" s="30">
        <v>23.16</v>
      </c>
      <c r="O12" s="17">
        <f t="shared" si="4"/>
        <v>2.6799999999999997</v>
      </c>
      <c r="P12" s="15">
        <f t="shared" si="5"/>
        <v>17.3</v>
      </c>
      <c r="Q12" s="16">
        <f t="shared" si="6"/>
        <v>46</v>
      </c>
      <c r="R12" s="16">
        <f t="shared" si="7"/>
        <v>23.1</v>
      </c>
      <c r="S12" s="17">
        <f t="shared" si="8"/>
        <v>2.6999999999999993</v>
      </c>
    </row>
    <row r="13" spans="1:19" ht="15">
      <c r="A13" s="4">
        <v>30</v>
      </c>
      <c r="B13" s="4" t="s">
        <v>123</v>
      </c>
      <c r="D13" s="5">
        <f t="shared" si="1"/>
        <v>8</v>
      </c>
      <c r="E13" s="5">
        <f t="shared" si="2"/>
        <v>116.1</v>
      </c>
      <c r="F13" s="14">
        <v>19</v>
      </c>
      <c r="G13" s="14">
        <v>14</v>
      </c>
      <c r="H13" s="13">
        <v>15</v>
      </c>
      <c r="I13" s="13">
        <v>15</v>
      </c>
      <c r="J13" s="32">
        <v>17</v>
      </c>
      <c r="K13" s="16">
        <v>17</v>
      </c>
      <c r="L13" s="15"/>
      <c r="M13" s="16">
        <f t="shared" si="3"/>
        <v>8</v>
      </c>
      <c r="N13" s="30">
        <v>21.37</v>
      </c>
      <c r="O13" s="17">
        <f t="shared" si="4"/>
        <v>0.8900000000000006</v>
      </c>
      <c r="P13" s="15">
        <f t="shared" si="5"/>
        <v>19.1</v>
      </c>
      <c r="Q13" s="16">
        <f t="shared" si="6"/>
        <v>8</v>
      </c>
      <c r="R13" s="16">
        <f t="shared" si="7"/>
        <v>21.3</v>
      </c>
      <c r="S13" s="17">
        <f t="shared" si="8"/>
        <v>0.8999999999999986</v>
      </c>
    </row>
    <row r="14" spans="1:19" ht="15">
      <c r="A14" s="4">
        <v>5</v>
      </c>
      <c r="B14" s="4" t="s">
        <v>99</v>
      </c>
      <c r="C14" s="4" t="s">
        <v>22</v>
      </c>
      <c r="D14" s="5">
        <f t="shared" si="1"/>
        <v>9</v>
      </c>
      <c r="E14" s="5">
        <f t="shared" si="2"/>
        <v>115</v>
      </c>
      <c r="F14" s="14">
        <v>14</v>
      </c>
      <c r="G14" s="14">
        <v>17</v>
      </c>
      <c r="H14" s="13">
        <v>15</v>
      </c>
      <c r="I14" s="13">
        <v>16</v>
      </c>
      <c r="J14" s="32">
        <v>19</v>
      </c>
      <c r="K14" s="16">
        <v>17</v>
      </c>
      <c r="L14" s="15"/>
      <c r="M14" s="16">
        <f t="shared" si="3"/>
        <v>54</v>
      </c>
      <c r="N14" s="30">
        <v>23.43</v>
      </c>
      <c r="O14" s="17">
        <f t="shared" si="4"/>
        <v>2.9499999999999993</v>
      </c>
      <c r="P14" s="15">
        <f t="shared" si="5"/>
        <v>17</v>
      </c>
      <c r="Q14" s="16">
        <f t="shared" si="6"/>
        <v>54</v>
      </c>
      <c r="R14" s="16">
        <f t="shared" si="7"/>
        <v>23.400000000000002</v>
      </c>
      <c r="S14" s="17">
        <f t="shared" si="8"/>
        <v>3</v>
      </c>
    </row>
    <row r="15" spans="1:19" ht="15">
      <c r="A15" s="4">
        <v>60</v>
      </c>
      <c r="B15" s="4" t="s">
        <v>151</v>
      </c>
      <c r="C15" s="4" t="s">
        <v>22</v>
      </c>
      <c r="D15" s="5">
        <f t="shared" si="1"/>
        <v>10</v>
      </c>
      <c r="E15" s="5">
        <f t="shared" si="2"/>
        <v>113.7</v>
      </c>
      <c r="F15" s="14">
        <v>16</v>
      </c>
      <c r="G15" s="14">
        <v>17</v>
      </c>
      <c r="H15" s="13">
        <v>14</v>
      </c>
      <c r="I15" s="13">
        <v>11</v>
      </c>
      <c r="J15" s="32">
        <v>20</v>
      </c>
      <c r="K15" s="16">
        <v>17</v>
      </c>
      <c r="L15" s="15"/>
      <c r="M15" s="16">
        <f t="shared" si="3"/>
        <v>16</v>
      </c>
      <c r="N15" s="30">
        <v>21.73</v>
      </c>
      <c r="O15" s="17">
        <f t="shared" si="4"/>
        <v>1.25</v>
      </c>
      <c r="P15" s="15">
        <f t="shared" si="5"/>
        <v>18.7</v>
      </c>
      <c r="Q15" s="16">
        <f t="shared" si="6"/>
        <v>14</v>
      </c>
      <c r="R15" s="16">
        <f t="shared" si="7"/>
        <v>21.700000000000003</v>
      </c>
      <c r="S15" s="17">
        <f t="shared" si="8"/>
        <v>1.3000000000000007</v>
      </c>
    </row>
    <row r="16" spans="1:19" ht="15">
      <c r="A16" s="4">
        <v>25</v>
      </c>
      <c r="B16" s="4" t="s">
        <v>118</v>
      </c>
      <c r="D16" s="5">
        <f t="shared" si="1"/>
        <v>11</v>
      </c>
      <c r="E16" s="5">
        <f t="shared" si="2"/>
        <v>112.7</v>
      </c>
      <c r="F16" s="14">
        <v>17</v>
      </c>
      <c r="G16" s="14">
        <v>17</v>
      </c>
      <c r="H16" s="13">
        <v>10</v>
      </c>
      <c r="I16" s="13">
        <v>16</v>
      </c>
      <c r="J16" s="33">
        <v>17</v>
      </c>
      <c r="K16" s="16">
        <v>17</v>
      </c>
      <c r="L16" s="15"/>
      <c r="M16" s="16">
        <f t="shared" si="3"/>
        <v>17</v>
      </c>
      <c r="N16" s="30">
        <v>21.75</v>
      </c>
      <c r="O16" s="17">
        <f t="shared" si="4"/>
        <v>1.2699999999999996</v>
      </c>
      <c r="P16" s="15">
        <f t="shared" si="5"/>
        <v>18.7</v>
      </c>
      <c r="Q16" s="16">
        <f t="shared" si="6"/>
        <v>14</v>
      </c>
      <c r="R16" s="16">
        <f t="shared" si="7"/>
        <v>21.700000000000003</v>
      </c>
      <c r="S16" s="17">
        <f t="shared" si="8"/>
        <v>1.3000000000000007</v>
      </c>
    </row>
    <row r="17" spans="1:19" ht="15">
      <c r="A17" s="4">
        <v>3</v>
      </c>
      <c r="B17" s="4" t="s">
        <v>97</v>
      </c>
      <c r="D17" s="5">
        <f t="shared" si="1"/>
        <v>12</v>
      </c>
      <c r="E17" s="5">
        <f t="shared" si="2"/>
        <v>112.3</v>
      </c>
      <c r="F17" s="14">
        <v>20</v>
      </c>
      <c r="G17" s="14">
        <v>11</v>
      </c>
      <c r="H17" s="13">
        <v>15</v>
      </c>
      <c r="I17" s="13">
        <v>16</v>
      </c>
      <c r="J17" s="32">
        <v>16</v>
      </c>
      <c r="K17" s="16">
        <v>17</v>
      </c>
      <c r="L17" s="15"/>
      <c r="M17" s="16">
        <f t="shared" si="3"/>
        <v>46</v>
      </c>
      <c r="N17" s="30">
        <v>23.14</v>
      </c>
      <c r="O17" s="17">
        <f t="shared" si="4"/>
        <v>2.66</v>
      </c>
      <c r="P17" s="15">
        <f t="shared" si="5"/>
        <v>17.3</v>
      </c>
      <c r="Q17" s="16">
        <f t="shared" si="6"/>
        <v>46</v>
      </c>
      <c r="R17" s="16">
        <f t="shared" si="7"/>
        <v>23.1</v>
      </c>
      <c r="S17" s="17">
        <f t="shared" si="8"/>
        <v>2.6999999999999993</v>
      </c>
    </row>
    <row r="18" spans="1:19" ht="15">
      <c r="A18" s="4">
        <v>11</v>
      </c>
      <c r="B18" s="4" t="s">
        <v>105</v>
      </c>
      <c r="D18" s="5">
        <f t="shared" si="1"/>
        <v>13</v>
      </c>
      <c r="E18" s="5">
        <f t="shared" si="2"/>
        <v>110.9</v>
      </c>
      <c r="F18" s="14">
        <v>19</v>
      </c>
      <c r="G18" s="14">
        <v>13</v>
      </c>
      <c r="H18" s="13">
        <v>14</v>
      </c>
      <c r="I18" s="13">
        <v>14</v>
      </c>
      <c r="J18" s="32">
        <v>18</v>
      </c>
      <c r="K18" s="16">
        <v>14</v>
      </c>
      <c r="L18" s="15"/>
      <c r="M18" s="16">
        <f t="shared" si="3"/>
        <v>10</v>
      </c>
      <c r="N18" s="30">
        <v>21.55</v>
      </c>
      <c r="O18" s="17">
        <f t="shared" si="4"/>
        <v>1.0700000000000003</v>
      </c>
      <c r="P18" s="15">
        <f t="shared" si="5"/>
        <v>18.900000000000002</v>
      </c>
      <c r="Q18" s="16">
        <f t="shared" si="6"/>
        <v>10</v>
      </c>
      <c r="R18" s="16">
        <f t="shared" si="7"/>
        <v>21.5</v>
      </c>
      <c r="S18" s="17">
        <f t="shared" si="8"/>
        <v>1.0999999999999979</v>
      </c>
    </row>
    <row r="19" spans="1:19" ht="15">
      <c r="A19" s="4">
        <v>40</v>
      </c>
      <c r="B19" s="4" t="s">
        <v>132</v>
      </c>
      <c r="D19" s="5">
        <f t="shared" si="1"/>
        <v>14</v>
      </c>
      <c r="E19" s="5">
        <f t="shared" si="2"/>
        <v>110.1</v>
      </c>
      <c r="F19" s="14">
        <v>18</v>
      </c>
      <c r="G19" s="14">
        <v>15</v>
      </c>
      <c r="H19" s="13">
        <v>15</v>
      </c>
      <c r="I19" s="13">
        <v>16</v>
      </c>
      <c r="J19" s="32">
        <v>15</v>
      </c>
      <c r="K19" s="16">
        <v>12</v>
      </c>
      <c r="L19" s="15"/>
      <c r="M19" s="16">
        <f t="shared" si="3"/>
        <v>9</v>
      </c>
      <c r="N19" s="30">
        <v>21.39</v>
      </c>
      <c r="O19" s="17">
        <f t="shared" si="4"/>
        <v>0.9100000000000001</v>
      </c>
      <c r="P19" s="15">
        <f t="shared" si="5"/>
        <v>19.1</v>
      </c>
      <c r="Q19" s="16">
        <f t="shared" si="6"/>
        <v>8</v>
      </c>
      <c r="R19" s="16">
        <f t="shared" si="7"/>
        <v>21.3</v>
      </c>
      <c r="S19" s="17">
        <f t="shared" si="8"/>
        <v>0.8999999999999986</v>
      </c>
    </row>
    <row r="20" spans="1:19" ht="15">
      <c r="A20" s="4">
        <v>18</v>
      </c>
      <c r="B20" s="4" t="s">
        <v>112</v>
      </c>
      <c r="D20" s="5">
        <f t="shared" si="1"/>
        <v>15</v>
      </c>
      <c r="E20" s="5">
        <f t="shared" si="2"/>
        <v>109.9</v>
      </c>
      <c r="F20" s="14">
        <v>16</v>
      </c>
      <c r="G20" s="14">
        <v>14</v>
      </c>
      <c r="H20" s="13">
        <v>15</v>
      </c>
      <c r="I20" s="13">
        <v>16</v>
      </c>
      <c r="J20" s="32">
        <v>16</v>
      </c>
      <c r="K20" s="16">
        <v>15</v>
      </c>
      <c r="L20" s="15"/>
      <c r="M20" s="16">
        <f t="shared" si="3"/>
        <v>37</v>
      </c>
      <c r="N20" s="30">
        <v>22.57</v>
      </c>
      <c r="O20" s="17">
        <f t="shared" si="4"/>
        <v>2.09</v>
      </c>
      <c r="P20" s="15">
        <f t="shared" si="5"/>
        <v>17.900000000000002</v>
      </c>
      <c r="Q20" s="16">
        <f t="shared" si="6"/>
        <v>32</v>
      </c>
      <c r="R20" s="16">
        <f t="shared" si="7"/>
        <v>22.5</v>
      </c>
      <c r="S20" s="17">
        <f t="shared" si="8"/>
        <v>2.099999999999998</v>
      </c>
    </row>
    <row r="21" spans="1:19" ht="15">
      <c r="A21" s="4">
        <v>13</v>
      </c>
      <c r="B21" s="4" t="s">
        <v>107</v>
      </c>
      <c r="D21" s="5">
        <f t="shared" si="1"/>
        <v>16</v>
      </c>
      <c r="E21" s="5">
        <f t="shared" si="2"/>
        <v>108.9</v>
      </c>
      <c r="F21" s="14">
        <v>20</v>
      </c>
      <c r="G21" s="14">
        <v>14</v>
      </c>
      <c r="H21" s="13">
        <v>12</v>
      </c>
      <c r="I21" s="13">
        <v>12</v>
      </c>
      <c r="J21" s="32">
        <v>18</v>
      </c>
      <c r="K21" s="16">
        <v>15</v>
      </c>
      <c r="L21" s="15"/>
      <c r="M21" s="16">
        <f t="shared" si="3"/>
        <v>35</v>
      </c>
      <c r="N21" s="30">
        <v>22.56</v>
      </c>
      <c r="O21" s="17">
        <f t="shared" si="4"/>
        <v>2.0799999999999983</v>
      </c>
      <c r="P21" s="15">
        <f t="shared" si="5"/>
        <v>17.900000000000002</v>
      </c>
      <c r="Q21" s="16">
        <f t="shared" si="6"/>
        <v>32</v>
      </c>
      <c r="R21" s="16">
        <f t="shared" si="7"/>
        <v>22.5</v>
      </c>
      <c r="S21" s="17">
        <f t="shared" si="8"/>
        <v>2.099999999999998</v>
      </c>
    </row>
    <row r="22" spans="1:19" ht="15">
      <c r="A22" s="4">
        <v>2</v>
      </c>
      <c r="B22" s="4" t="s">
        <v>96</v>
      </c>
      <c r="D22" s="5">
        <f t="shared" si="1"/>
        <v>17</v>
      </c>
      <c r="E22" s="5">
        <f t="shared" si="2"/>
        <v>108.7</v>
      </c>
      <c r="F22" s="14">
        <v>15</v>
      </c>
      <c r="G22" s="14">
        <v>12</v>
      </c>
      <c r="H22" s="13">
        <v>12</v>
      </c>
      <c r="I22" s="13">
        <v>17</v>
      </c>
      <c r="J22" s="32">
        <v>19</v>
      </c>
      <c r="K22" s="16">
        <v>15</v>
      </c>
      <c r="L22" s="15"/>
      <c r="M22" s="16">
        <f t="shared" si="3"/>
        <v>14</v>
      </c>
      <c r="N22" s="30">
        <v>21.71</v>
      </c>
      <c r="O22" s="17">
        <f t="shared" si="4"/>
        <v>1.2300000000000004</v>
      </c>
      <c r="P22" s="15">
        <f t="shared" si="5"/>
        <v>18.7</v>
      </c>
      <c r="Q22" s="16">
        <f t="shared" si="6"/>
        <v>14</v>
      </c>
      <c r="R22" s="16">
        <f t="shared" si="7"/>
        <v>21.700000000000003</v>
      </c>
      <c r="S22" s="17">
        <f t="shared" si="8"/>
        <v>1.3000000000000007</v>
      </c>
    </row>
    <row r="23" spans="1:19" ht="15">
      <c r="A23" s="4">
        <v>44</v>
      </c>
      <c r="B23" s="4" t="s">
        <v>136</v>
      </c>
      <c r="C23" s="4" t="s">
        <v>22</v>
      </c>
      <c r="D23" s="5">
        <f t="shared" si="1"/>
        <v>18</v>
      </c>
      <c r="E23" s="5">
        <f t="shared" si="2"/>
        <v>108.5</v>
      </c>
      <c r="F23" s="14">
        <v>20</v>
      </c>
      <c r="G23" s="14">
        <v>17</v>
      </c>
      <c r="H23" s="13">
        <v>13</v>
      </c>
      <c r="I23" s="13">
        <v>15</v>
      </c>
      <c r="J23" s="32">
        <v>17</v>
      </c>
      <c r="K23" s="16">
        <v>8</v>
      </c>
      <c r="L23" s="15"/>
      <c r="M23" s="16">
        <f t="shared" si="3"/>
        <v>21</v>
      </c>
      <c r="N23" s="30">
        <v>21.93</v>
      </c>
      <c r="O23" s="17">
        <f t="shared" si="4"/>
        <v>1.4499999999999993</v>
      </c>
      <c r="P23" s="15">
        <f t="shared" si="5"/>
        <v>18.5</v>
      </c>
      <c r="Q23" s="16">
        <f t="shared" si="6"/>
        <v>21</v>
      </c>
      <c r="R23" s="16">
        <f t="shared" si="7"/>
        <v>21.900000000000002</v>
      </c>
      <c r="S23" s="17">
        <f t="shared" si="8"/>
        <v>1.5</v>
      </c>
    </row>
    <row r="24" spans="1:19" ht="15">
      <c r="A24" s="4">
        <v>49</v>
      </c>
      <c r="B24" s="4" t="s">
        <v>141</v>
      </c>
      <c r="D24" s="5">
        <f t="shared" si="1"/>
        <v>19</v>
      </c>
      <c r="E24" s="5">
        <f t="shared" si="2"/>
        <v>108.2</v>
      </c>
      <c r="F24" s="14">
        <v>17</v>
      </c>
      <c r="G24" s="14">
        <v>16</v>
      </c>
      <c r="H24" s="13">
        <v>13</v>
      </c>
      <c r="I24" s="13">
        <v>13</v>
      </c>
      <c r="J24" s="32">
        <v>18</v>
      </c>
      <c r="K24" s="16">
        <v>14</v>
      </c>
      <c r="L24" s="15"/>
      <c r="M24" s="16">
        <f t="shared" si="3"/>
        <v>52</v>
      </c>
      <c r="N24" s="30">
        <v>23.27</v>
      </c>
      <c r="O24" s="17">
        <f t="shared" si="4"/>
        <v>2.789999999999999</v>
      </c>
      <c r="P24" s="15">
        <f t="shared" si="5"/>
        <v>17.2</v>
      </c>
      <c r="Q24" s="16">
        <f t="shared" si="6"/>
        <v>51</v>
      </c>
      <c r="R24" s="16">
        <f t="shared" si="7"/>
        <v>23.200000000000003</v>
      </c>
      <c r="S24" s="17">
        <f t="shared" si="8"/>
        <v>2.8000000000000007</v>
      </c>
    </row>
    <row r="25" spans="1:19" ht="15">
      <c r="A25" s="4">
        <v>19</v>
      </c>
      <c r="B25" s="4" t="s">
        <v>113</v>
      </c>
      <c r="C25" s="4" t="s">
        <v>22</v>
      </c>
      <c r="D25" s="5">
        <f t="shared" si="1"/>
        <v>20</v>
      </c>
      <c r="E25" s="5">
        <f t="shared" si="2"/>
        <v>107.9</v>
      </c>
      <c r="F25" s="14">
        <v>19</v>
      </c>
      <c r="G25" s="14">
        <v>16</v>
      </c>
      <c r="H25" s="13">
        <v>10</v>
      </c>
      <c r="I25" s="13">
        <v>13</v>
      </c>
      <c r="J25" s="32">
        <v>19</v>
      </c>
      <c r="K25" s="16">
        <v>13</v>
      </c>
      <c r="L25" s="15"/>
      <c r="M25" s="16">
        <f t="shared" si="3"/>
        <v>34</v>
      </c>
      <c r="N25" s="30">
        <v>22.54</v>
      </c>
      <c r="O25" s="17">
        <f t="shared" si="4"/>
        <v>2.0599999999999987</v>
      </c>
      <c r="P25" s="15">
        <f t="shared" si="5"/>
        <v>17.900000000000002</v>
      </c>
      <c r="Q25" s="16">
        <f t="shared" si="6"/>
        <v>32</v>
      </c>
      <c r="R25" s="16">
        <f t="shared" si="7"/>
        <v>22.5</v>
      </c>
      <c r="S25" s="17">
        <f t="shared" si="8"/>
        <v>2.099999999999998</v>
      </c>
    </row>
    <row r="26" spans="1:19" ht="15">
      <c r="A26" s="4">
        <v>1</v>
      </c>
      <c r="B26" s="4" t="s">
        <v>95</v>
      </c>
      <c r="D26" s="5">
        <f t="shared" si="1"/>
        <v>21</v>
      </c>
      <c r="E26" s="5">
        <f t="shared" si="2"/>
        <v>107.3</v>
      </c>
      <c r="F26" s="14">
        <v>15</v>
      </c>
      <c r="G26" s="14">
        <v>14</v>
      </c>
      <c r="H26" s="15">
        <v>15</v>
      </c>
      <c r="I26" s="15">
        <v>15</v>
      </c>
      <c r="J26" s="32">
        <v>17</v>
      </c>
      <c r="K26" s="16">
        <v>13</v>
      </c>
      <c r="L26" s="15"/>
      <c r="M26" s="16">
        <f t="shared" si="3"/>
        <v>27</v>
      </c>
      <c r="N26" s="30">
        <v>22.16</v>
      </c>
      <c r="O26" s="17">
        <f t="shared" si="4"/>
        <v>1.6799999999999997</v>
      </c>
      <c r="P26" s="15">
        <f t="shared" si="5"/>
        <v>18.3</v>
      </c>
      <c r="Q26" s="16">
        <f t="shared" si="6"/>
        <v>26</v>
      </c>
      <c r="R26" s="16">
        <f t="shared" si="7"/>
        <v>22.1</v>
      </c>
      <c r="S26" s="17">
        <f t="shared" si="8"/>
        <v>1.6999999999999993</v>
      </c>
    </row>
    <row r="27" spans="1:19" ht="15">
      <c r="A27" s="4">
        <v>6</v>
      </c>
      <c r="B27" s="4" t="s">
        <v>100</v>
      </c>
      <c r="D27" s="5">
        <f t="shared" si="1"/>
        <v>21</v>
      </c>
      <c r="E27" s="5">
        <f t="shared" si="2"/>
        <v>107.3</v>
      </c>
      <c r="F27" s="14">
        <v>15</v>
      </c>
      <c r="G27" s="14">
        <v>13</v>
      </c>
      <c r="H27" s="13">
        <v>10</v>
      </c>
      <c r="I27" s="13">
        <v>15</v>
      </c>
      <c r="J27" s="32">
        <v>18</v>
      </c>
      <c r="K27" s="16">
        <v>17</v>
      </c>
      <c r="L27" s="15"/>
      <c r="M27" s="16">
        <f t="shared" si="3"/>
        <v>4</v>
      </c>
      <c r="N27" s="30">
        <v>21.12</v>
      </c>
      <c r="O27" s="17">
        <f t="shared" si="4"/>
        <v>0.6400000000000006</v>
      </c>
      <c r="P27" s="15">
        <f t="shared" si="5"/>
        <v>19.3</v>
      </c>
      <c r="Q27" s="16">
        <f t="shared" si="6"/>
        <v>4</v>
      </c>
      <c r="R27" s="16">
        <f t="shared" si="7"/>
        <v>21.1</v>
      </c>
      <c r="S27" s="17">
        <f t="shared" si="8"/>
        <v>0.6999999999999993</v>
      </c>
    </row>
    <row r="28" spans="1:19" ht="15">
      <c r="A28" s="4">
        <v>9</v>
      </c>
      <c r="B28" s="4" t="s">
        <v>103</v>
      </c>
      <c r="C28" s="4" t="s">
        <v>22</v>
      </c>
      <c r="D28" s="5">
        <f t="shared" si="1"/>
        <v>23</v>
      </c>
      <c r="E28" s="5">
        <f t="shared" si="2"/>
        <v>107.2</v>
      </c>
      <c r="F28" s="14">
        <v>13</v>
      </c>
      <c r="G28" s="14">
        <v>12</v>
      </c>
      <c r="H28" s="13">
        <v>15</v>
      </c>
      <c r="I28" s="13">
        <v>15</v>
      </c>
      <c r="J28" s="32">
        <v>18</v>
      </c>
      <c r="K28" s="16">
        <v>15</v>
      </c>
      <c r="L28" s="15"/>
      <c r="M28" s="16">
        <f t="shared" si="3"/>
        <v>7</v>
      </c>
      <c r="N28" s="30">
        <v>21.29</v>
      </c>
      <c r="O28" s="17">
        <f t="shared" si="4"/>
        <v>0.8099999999999987</v>
      </c>
      <c r="P28" s="15">
        <f t="shared" si="5"/>
        <v>19.2</v>
      </c>
      <c r="Q28" s="16">
        <f t="shared" si="6"/>
        <v>6</v>
      </c>
      <c r="R28" s="16">
        <f t="shared" si="7"/>
        <v>21.200000000000003</v>
      </c>
      <c r="S28" s="17">
        <f t="shared" si="8"/>
        <v>0.8000000000000007</v>
      </c>
    </row>
    <row r="29" spans="1:19" ht="15">
      <c r="A29" s="4">
        <v>15</v>
      </c>
      <c r="B29" s="4" t="s">
        <v>109</v>
      </c>
      <c r="D29" s="5">
        <f t="shared" si="1"/>
        <v>24</v>
      </c>
      <c r="E29" s="5">
        <f t="shared" si="2"/>
        <v>107.1</v>
      </c>
      <c r="F29" s="14">
        <v>15</v>
      </c>
      <c r="G29" s="14">
        <v>12</v>
      </c>
      <c r="H29" s="13">
        <v>15</v>
      </c>
      <c r="I29" s="13">
        <v>17</v>
      </c>
      <c r="J29" s="32">
        <v>16</v>
      </c>
      <c r="K29" s="16">
        <v>14</v>
      </c>
      <c r="L29" s="15"/>
      <c r="M29" s="16">
        <f t="shared" si="3"/>
        <v>28</v>
      </c>
      <c r="N29" s="30">
        <v>22.38</v>
      </c>
      <c r="O29" s="17">
        <f t="shared" si="4"/>
        <v>1.8999999999999986</v>
      </c>
      <c r="P29" s="15">
        <f t="shared" si="5"/>
        <v>18.1</v>
      </c>
      <c r="Q29" s="16">
        <f t="shared" si="6"/>
        <v>28</v>
      </c>
      <c r="R29" s="16">
        <f t="shared" si="7"/>
        <v>22.3</v>
      </c>
      <c r="S29" s="17">
        <f t="shared" si="8"/>
        <v>1.8999999999999986</v>
      </c>
    </row>
    <row r="30" spans="1:19" ht="15">
      <c r="A30" s="4">
        <v>4</v>
      </c>
      <c r="B30" s="4" t="s">
        <v>98</v>
      </c>
      <c r="D30" s="5">
        <f t="shared" si="1"/>
        <v>25</v>
      </c>
      <c r="E30" s="5">
        <f t="shared" si="2"/>
        <v>107</v>
      </c>
      <c r="F30" s="14">
        <v>11</v>
      </c>
      <c r="G30" s="14">
        <v>16</v>
      </c>
      <c r="H30" s="13">
        <v>15</v>
      </c>
      <c r="I30" s="13">
        <v>19</v>
      </c>
      <c r="J30" s="32">
        <v>15</v>
      </c>
      <c r="K30" s="16">
        <v>13</v>
      </c>
      <c r="L30" s="15"/>
      <c r="M30" s="16">
        <f t="shared" si="3"/>
        <v>30</v>
      </c>
      <c r="N30" s="30">
        <v>22.41</v>
      </c>
      <c r="O30" s="17">
        <f t="shared" si="4"/>
        <v>1.9299999999999997</v>
      </c>
      <c r="P30" s="15">
        <f t="shared" si="5"/>
        <v>18</v>
      </c>
      <c r="Q30" s="16">
        <f t="shared" si="6"/>
        <v>30</v>
      </c>
      <c r="R30" s="16">
        <f t="shared" si="7"/>
        <v>22.400000000000002</v>
      </c>
      <c r="S30" s="17">
        <f t="shared" si="8"/>
        <v>2</v>
      </c>
    </row>
    <row r="31" spans="1:19" ht="15">
      <c r="A31" s="4">
        <v>48</v>
      </c>
      <c r="B31" s="4" t="s">
        <v>140</v>
      </c>
      <c r="D31" s="5">
        <f t="shared" si="1"/>
        <v>26</v>
      </c>
      <c r="E31" s="5">
        <f t="shared" si="2"/>
        <v>106.8</v>
      </c>
      <c r="F31" s="14">
        <v>16</v>
      </c>
      <c r="G31" s="14">
        <v>13</v>
      </c>
      <c r="H31" s="13">
        <v>17</v>
      </c>
      <c r="I31" s="13">
        <v>16</v>
      </c>
      <c r="J31" s="32">
        <v>14</v>
      </c>
      <c r="K31" s="16">
        <v>12</v>
      </c>
      <c r="L31" s="15"/>
      <c r="M31" s="16">
        <f t="shared" si="3"/>
        <v>12</v>
      </c>
      <c r="N31" s="30">
        <v>21.6</v>
      </c>
      <c r="O31" s="17">
        <f t="shared" si="4"/>
        <v>1.120000000000001</v>
      </c>
      <c r="P31" s="15">
        <f t="shared" si="5"/>
        <v>18.8</v>
      </c>
      <c r="Q31" s="16">
        <f t="shared" si="6"/>
        <v>12</v>
      </c>
      <c r="R31" s="16">
        <f t="shared" si="7"/>
        <v>21.6</v>
      </c>
      <c r="S31" s="17">
        <f t="shared" si="8"/>
        <v>1.1999999999999993</v>
      </c>
    </row>
    <row r="32" spans="1:19" ht="15">
      <c r="A32" s="4">
        <v>34</v>
      </c>
      <c r="B32" s="4" t="s">
        <v>126</v>
      </c>
      <c r="D32" s="5">
        <f t="shared" si="1"/>
        <v>27</v>
      </c>
      <c r="E32" s="5">
        <f t="shared" si="2"/>
        <v>106.7</v>
      </c>
      <c r="F32" s="14">
        <v>16</v>
      </c>
      <c r="G32" s="14">
        <v>16</v>
      </c>
      <c r="H32" s="13">
        <v>13</v>
      </c>
      <c r="I32" s="13">
        <v>16</v>
      </c>
      <c r="J32" s="32">
        <v>15</v>
      </c>
      <c r="K32" s="16">
        <v>15</v>
      </c>
      <c r="L32" s="15"/>
      <c r="M32" s="16">
        <f t="shared" si="3"/>
        <v>63</v>
      </c>
      <c r="N32" s="30">
        <v>24.74</v>
      </c>
      <c r="O32" s="17">
        <f t="shared" si="4"/>
        <v>4.259999999999998</v>
      </c>
      <c r="P32" s="15">
        <f t="shared" si="5"/>
        <v>15.7</v>
      </c>
      <c r="Q32" s="16">
        <f t="shared" si="6"/>
        <v>63</v>
      </c>
      <c r="R32" s="16">
        <f t="shared" si="7"/>
        <v>24.700000000000003</v>
      </c>
      <c r="S32" s="17">
        <f t="shared" si="8"/>
        <v>4.300000000000001</v>
      </c>
    </row>
    <row r="33" spans="1:19" ht="15">
      <c r="A33" s="4">
        <v>55</v>
      </c>
      <c r="B33" s="4" t="s">
        <v>147</v>
      </c>
      <c r="D33" s="5">
        <f t="shared" si="1"/>
        <v>28</v>
      </c>
      <c r="E33" s="5">
        <f t="shared" si="2"/>
        <v>105</v>
      </c>
      <c r="F33" s="14">
        <v>16</v>
      </c>
      <c r="G33" s="14">
        <v>16</v>
      </c>
      <c r="H33" s="13">
        <v>11</v>
      </c>
      <c r="I33" s="13">
        <v>12</v>
      </c>
      <c r="J33" s="32">
        <v>17</v>
      </c>
      <c r="K33" s="16">
        <v>16</v>
      </c>
      <c r="L33" s="15"/>
      <c r="M33" s="16">
        <f t="shared" si="3"/>
        <v>55</v>
      </c>
      <c r="N33" s="30">
        <v>23.49</v>
      </c>
      <c r="O33" s="17">
        <f t="shared" si="4"/>
        <v>3.009999999999998</v>
      </c>
      <c r="P33" s="15">
        <f t="shared" si="5"/>
        <v>17</v>
      </c>
      <c r="Q33" s="16">
        <f t="shared" si="6"/>
        <v>54</v>
      </c>
      <c r="R33" s="16">
        <f t="shared" si="7"/>
        <v>23.400000000000002</v>
      </c>
      <c r="S33" s="17">
        <f t="shared" si="8"/>
        <v>3</v>
      </c>
    </row>
    <row r="34" spans="1:19" ht="15">
      <c r="A34" s="4">
        <v>38</v>
      </c>
      <c r="B34" s="4" t="s">
        <v>130</v>
      </c>
      <c r="D34" s="5">
        <f t="shared" si="1"/>
        <v>29</v>
      </c>
      <c r="E34" s="5">
        <f t="shared" si="2"/>
        <v>104.9</v>
      </c>
      <c r="F34" s="14">
        <v>15</v>
      </c>
      <c r="G34" s="14">
        <v>14</v>
      </c>
      <c r="H34" s="13">
        <v>12</v>
      </c>
      <c r="I34" s="13">
        <v>14</v>
      </c>
      <c r="J34" s="32">
        <v>18</v>
      </c>
      <c r="K34" s="16">
        <v>14</v>
      </c>
      <c r="L34" s="15"/>
      <c r="M34" s="16">
        <f t="shared" si="3"/>
        <v>32</v>
      </c>
      <c r="N34" s="30">
        <v>22.52</v>
      </c>
      <c r="O34" s="17">
        <f t="shared" si="4"/>
        <v>2.039999999999999</v>
      </c>
      <c r="P34" s="15">
        <f t="shared" si="5"/>
        <v>17.900000000000002</v>
      </c>
      <c r="Q34" s="16">
        <f t="shared" si="6"/>
        <v>32</v>
      </c>
      <c r="R34" s="16">
        <f t="shared" si="7"/>
        <v>22.5</v>
      </c>
      <c r="S34" s="17">
        <f t="shared" si="8"/>
        <v>2.099999999999998</v>
      </c>
    </row>
    <row r="35" spans="1:19" ht="15">
      <c r="A35" s="4">
        <v>53</v>
      </c>
      <c r="B35" s="4" t="s">
        <v>145</v>
      </c>
      <c r="D35" s="5">
        <f t="shared" si="1"/>
        <v>30</v>
      </c>
      <c r="E35" s="5">
        <f t="shared" si="2"/>
        <v>104.7</v>
      </c>
      <c r="F35" s="14">
        <v>17</v>
      </c>
      <c r="G35" s="14">
        <v>13</v>
      </c>
      <c r="H35" s="13">
        <v>13</v>
      </c>
      <c r="I35" s="13">
        <v>15</v>
      </c>
      <c r="J35" s="32">
        <v>16</v>
      </c>
      <c r="K35" s="16">
        <v>13</v>
      </c>
      <c r="L35" s="15"/>
      <c r="M35" s="16">
        <f t="shared" si="3"/>
        <v>41</v>
      </c>
      <c r="N35" s="30">
        <v>22.75</v>
      </c>
      <c r="O35" s="17">
        <f t="shared" si="4"/>
        <v>2.2699999999999996</v>
      </c>
      <c r="P35" s="15">
        <f t="shared" si="5"/>
        <v>17.7</v>
      </c>
      <c r="Q35" s="16">
        <f t="shared" si="6"/>
        <v>39</v>
      </c>
      <c r="R35" s="16">
        <f t="shared" si="7"/>
        <v>22.700000000000003</v>
      </c>
      <c r="S35" s="17">
        <f t="shared" si="8"/>
        <v>2.3000000000000007</v>
      </c>
    </row>
    <row r="36" spans="1:19" ht="15">
      <c r="A36" s="4">
        <v>50</v>
      </c>
      <c r="B36" s="4" t="s">
        <v>142</v>
      </c>
      <c r="D36" s="5">
        <f t="shared" si="1"/>
        <v>31</v>
      </c>
      <c r="E36" s="5">
        <f t="shared" si="2"/>
        <v>101.9</v>
      </c>
      <c r="F36" s="14">
        <v>17</v>
      </c>
      <c r="G36" s="14">
        <v>16</v>
      </c>
      <c r="H36" s="13">
        <v>10</v>
      </c>
      <c r="I36" s="13">
        <v>14</v>
      </c>
      <c r="J36" s="32">
        <v>17</v>
      </c>
      <c r="K36" s="16">
        <v>11</v>
      </c>
      <c r="L36" s="15"/>
      <c r="M36" s="16">
        <f t="shared" si="3"/>
        <v>56</v>
      </c>
      <c r="N36" s="30">
        <v>23.58</v>
      </c>
      <c r="O36" s="17">
        <f t="shared" si="4"/>
        <v>3.099999999999998</v>
      </c>
      <c r="P36" s="15">
        <f t="shared" si="5"/>
        <v>16.900000000000002</v>
      </c>
      <c r="Q36" s="16">
        <f t="shared" si="6"/>
        <v>56</v>
      </c>
      <c r="R36" s="16">
        <f t="shared" si="7"/>
        <v>23.5</v>
      </c>
      <c r="S36" s="17">
        <f t="shared" si="8"/>
        <v>3.099999999999998</v>
      </c>
    </row>
    <row r="37" spans="1:19" ht="15">
      <c r="A37" s="4">
        <v>31</v>
      </c>
      <c r="B37" s="4" t="s">
        <v>124</v>
      </c>
      <c r="C37" s="4" t="s">
        <v>22</v>
      </c>
      <c r="D37" s="5">
        <f t="shared" si="1"/>
        <v>32</v>
      </c>
      <c r="E37" s="5">
        <f t="shared" si="2"/>
        <v>101.8</v>
      </c>
      <c r="F37" s="14">
        <v>14</v>
      </c>
      <c r="G37" s="14">
        <v>11</v>
      </c>
      <c r="H37" s="13">
        <v>14</v>
      </c>
      <c r="I37" s="13">
        <v>15</v>
      </c>
      <c r="J37" s="32">
        <v>16</v>
      </c>
      <c r="K37" s="16">
        <v>15</v>
      </c>
      <c r="L37" s="15"/>
      <c r="M37" s="16">
        <f t="shared" si="3"/>
        <v>57</v>
      </c>
      <c r="N37" s="30">
        <v>23.64</v>
      </c>
      <c r="O37" s="17">
        <f t="shared" si="4"/>
        <v>3.16</v>
      </c>
      <c r="P37" s="15">
        <f t="shared" si="5"/>
        <v>16.8</v>
      </c>
      <c r="Q37" s="16">
        <f t="shared" si="6"/>
        <v>57</v>
      </c>
      <c r="R37" s="16">
        <f t="shared" si="7"/>
        <v>23.6</v>
      </c>
      <c r="S37" s="17">
        <f t="shared" si="8"/>
        <v>3.1999999999999993</v>
      </c>
    </row>
    <row r="38" spans="1:19" ht="15">
      <c r="A38" s="4">
        <v>43</v>
      </c>
      <c r="B38" s="4" t="s">
        <v>135</v>
      </c>
      <c r="D38" s="5">
        <f aca="true" t="shared" si="9" ref="D38:D69">RANK(E38,$E$6:$E$73,0)</f>
        <v>33</v>
      </c>
      <c r="E38" s="5">
        <f aca="true" t="shared" si="10" ref="E38:E69">SUM(F38:K38)+P38</f>
        <v>101.6</v>
      </c>
      <c r="F38" s="14">
        <v>18</v>
      </c>
      <c r="G38" s="14">
        <v>14</v>
      </c>
      <c r="H38" s="13">
        <v>8</v>
      </c>
      <c r="I38" s="13">
        <v>14</v>
      </c>
      <c r="J38" s="32">
        <v>18</v>
      </c>
      <c r="K38" s="16">
        <v>11</v>
      </c>
      <c r="L38" s="15"/>
      <c r="M38" s="16">
        <f aca="true" t="shared" si="11" ref="M38:M69">IF(OR(N38="DNS",N38="DNF"),"",RANK(N38,N$6:N$73,1))</f>
        <v>20</v>
      </c>
      <c r="N38" s="30">
        <v>21.88</v>
      </c>
      <c r="O38" s="17">
        <f aca="true" t="shared" si="12" ref="O38:O69">IF(OR(N38="DNS",N38="DNF"),"",N38-MIN($N$6:$N$73))</f>
        <v>1.3999999999999986</v>
      </c>
      <c r="P38" s="15">
        <f aca="true" t="shared" si="13" ref="P38:P69">IF(OR(R38="DNS",R38="DNF"),0,IF(Q38=1,20,MAX(0,20-S38)))</f>
        <v>18.6</v>
      </c>
      <c r="Q38" s="16">
        <f aca="true" t="shared" si="14" ref="Q38:Q69">IF(OR(N38="DNS",N38="DNF"),"",RANK(R38,R$6:R$73,1))</f>
        <v>19</v>
      </c>
      <c r="R38" s="16">
        <f aca="true" t="shared" si="15" ref="R38:R73">IF(OR(N38="DNS",N38="DNF"),N38,FLOOR(N38,0.1))</f>
        <v>21.8</v>
      </c>
      <c r="S38" s="17">
        <f aca="true" t="shared" si="16" ref="S38:S69">IF(OR(N38="DNF",N38="DNS"),"",R38-FLOOR(MIN($N$6:$N$73),0.1))</f>
        <v>1.3999999999999986</v>
      </c>
    </row>
    <row r="39" spans="1:19" ht="15">
      <c r="A39" s="4">
        <v>7</v>
      </c>
      <c r="B39" s="4" t="s">
        <v>101</v>
      </c>
      <c r="D39" s="5">
        <f t="shared" si="9"/>
        <v>34</v>
      </c>
      <c r="E39" s="5">
        <f t="shared" si="10"/>
        <v>101.5</v>
      </c>
      <c r="F39" s="14">
        <v>16</v>
      </c>
      <c r="G39" s="14">
        <v>13</v>
      </c>
      <c r="H39" s="13">
        <v>10</v>
      </c>
      <c r="I39" s="13">
        <v>13</v>
      </c>
      <c r="J39" s="32">
        <v>16</v>
      </c>
      <c r="K39" s="16">
        <v>16</v>
      </c>
      <c r="L39" s="15"/>
      <c r="M39" s="16">
        <f t="shared" si="11"/>
        <v>43</v>
      </c>
      <c r="N39" s="30">
        <v>22.91</v>
      </c>
      <c r="O39" s="17">
        <f t="shared" si="12"/>
        <v>2.4299999999999997</v>
      </c>
      <c r="P39" s="15">
        <f t="shared" si="13"/>
        <v>17.5</v>
      </c>
      <c r="Q39" s="16">
        <f t="shared" si="14"/>
        <v>42</v>
      </c>
      <c r="R39" s="16">
        <f t="shared" si="15"/>
        <v>22.900000000000002</v>
      </c>
      <c r="S39" s="17">
        <f t="shared" si="16"/>
        <v>2.5</v>
      </c>
    </row>
    <row r="40" spans="1:19" ht="15">
      <c r="A40" s="4">
        <v>58</v>
      </c>
      <c r="B40" s="4" t="s">
        <v>150</v>
      </c>
      <c r="D40" s="5">
        <f t="shared" si="9"/>
        <v>35</v>
      </c>
      <c r="E40" s="5">
        <f t="shared" si="10"/>
        <v>100.9</v>
      </c>
      <c r="F40" s="14">
        <v>14</v>
      </c>
      <c r="G40" s="14">
        <v>11</v>
      </c>
      <c r="H40" s="13">
        <v>12</v>
      </c>
      <c r="I40" s="13">
        <v>16</v>
      </c>
      <c r="J40" s="32">
        <v>19</v>
      </c>
      <c r="K40" s="16">
        <v>11</v>
      </c>
      <c r="L40" s="15"/>
      <c r="M40" s="16">
        <f t="shared" si="11"/>
        <v>32</v>
      </c>
      <c r="N40" s="30">
        <v>22.52</v>
      </c>
      <c r="O40" s="17">
        <f t="shared" si="12"/>
        <v>2.039999999999999</v>
      </c>
      <c r="P40" s="15">
        <f t="shared" si="13"/>
        <v>17.900000000000002</v>
      </c>
      <c r="Q40" s="16">
        <f t="shared" si="14"/>
        <v>32</v>
      </c>
      <c r="R40" s="16">
        <f t="shared" si="15"/>
        <v>22.5</v>
      </c>
      <c r="S40" s="17">
        <f t="shared" si="16"/>
        <v>2.099999999999998</v>
      </c>
    </row>
    <row r="41" spans="1:19" ht="15">
      <c r="A41" s="4">
        <v>27</v>
      </c>
      <c r="B41" s="4" t="s">
        <v>120</v>
      </c>
      <c r="D41" s="5">
        <f t="shared" si="9"/>
        <v>36</v>
      </c>
      <c r="E41" s="5">
        <f t="shared" si="10"/>
        <v>100.5</v>
      </c>
      <c r="F41" s="14">
        <v>15</v>
      </c>
      <c r="G41" s="14">
        <v>12</v>
      </c>
      <c r="H41" s="13">
        <v>12</v>
      </c>
      <c r="I41" s="13">
        <v>12</v>
      </c>
      <c r="J41" s="32">
        <v>19</v>
      </c>
      <c r="K41" s="16">
        <v>12</v>
      </c>
      <c r="L41" s="15"/>
      <c r="M41" s="16">
        <f t="shared" si="11"/>
        <v>24</v>
      </c>
      <c r="N41" s="30">
        <v>21.99</v>
      </c>
      <c r="O41" s="17">
        <f t="shared" si="12"/>
        <v>1.509999999999998</v>
      </c>
      <c r="P41" s="15">
        <f t="shared" si="13"/>
        <v>18.5</v>
      </c>
      <c r="Q41" s="16">
        <f t="shared" si="14"/>
        <v>21</v>
      </c>
      <c r="R41" s="16">
        <f t="shared" si="15"/>
        <v>21.900000000000002</v>
      </c>
      <c r="S41" s="17">
        <f t="shared" si="16"/>
        <v>1.5</v>
      </c>
    </row>
    <row r="42" spans="1:19" ht="15">
      <c r="A42" s="4">
        <v>66</v>
      </c>
      <c r="B42" s="4" t="s">
        <v>157</v>
      </c>
      <c r="D42" s="5">
        <f t="shared" si="9"/>
        <v>37</v>
      </c>
      <c r="E42" s="5">
        <f t="shared" si="10"/>
        <v>100.1</v>
      </c>
      <c r="F42" s="14">
        <v>16</v>
      </c>
      <c r="G42" s="14">
        <v>12</v>
      </c>
      <c r="H42" s="13">
        <v>19</v>
      </c>
      <c r="I42" s="13">
        <v>13</v>
      </c>
      <c r="J42" s="32">
        <v>14</v>
      </c>
      <c r="K42" s="16">
        <v>9</v>
      </c>
      <c r="L42" s="15"/>
      <c r="M42" s="16">
        <f t="shared" si="11"/>
        <v>53</v>
      </c>
      <c r="N42" s="30">
        <v>23.38</v>
      </c>
      <c r="O42" s="17">
        <f t="shared" si="12"/>
        <v>2.8999999999999986</v>
      </c>
      <c r="P42" s="15">
        <f t="shared" si="13"/>
        <v>17.1</v>
      </c>
      <c r="Q42" s="16">
        <f t="shared" si="14"/>
        <v>53</v>
      </c>
      <c r="R42" s="16">
        <f t="shared" si="15"/>
        <v>23.3</v>
      </c>
      <c r="S42" s="17">
        <f t="shared" si="16"/>
        <v>2.8999999999999986</v>
      </c>
    </row>
    <row r="43" spans="1:19" ht="15">
      <c r="A43" s="4">
        <v>56</v>
      </c>
      <c r="B43" s="4" t="s">
        <v>148</v>
      </c>
      <c r="D43" s="5">
        <f t="shared" si="9"/>
        <v>38</v>
      </c>
      <c r="E43" s="5">
        <f t="shared" si="10"/>
        <v>99.7</v>
      </c>
      <c r="F43" s="14">
        <v>12</v>
      </c>
      <c r="G43" s="14">
        <v>11</v>
      </c>
      <c r="H43" s="13">
        <v>12</v>
      </c>
      <c r="I43" s="13">
        <v>13</v>
      </c>
      <c r="J43" s="32">
        <v>18</v>
      </c>
      <c r="K43" s="16">
        <v>16</v>
      </c>
      <c r="L43" s="15"/>
      <c r="M43" s="16">
        <f t="shared" si="11"/>
        <v>40</v>
      </c>
      <c r="N43" s="30">
        <v>22.72</v>
      </c>
      <c r="O43" s="17">
        <f t="shared" si="12"/>
        <v>2.2399999999999984</v>
      </c>
      <c r="P43" s="15">
        <f t="shared" si="13"/>
        <v>17.7</v>
      </c>
      <c r="Q43" s="16">
        <f t="shared" si="14"/>
        <v>39</v>
      </c>
      <c r="R43" s="16">
        <f t="shared" si="15"/>
        <v>22.700000000000003</v>
      </c>
      <c r="S43" s="17">
        <f t="shared" si="16"/>
        <v>2.3000000000000007</v>
      </c>
    </row>
    <row r="44" spans="1:19" ht="15">
      <c r="A44" s="4">
        <v>67</v>
      </c>
      <c r="B44" s="4" t="s">
        <v>158</v>
      </c>
      <c r="D44" s="5">
        <f t="shared" si="9"/>
        <v>39</v>
      </c>
      <c r="E44" s="5">
        <f t="shared" si="10"/>
        <v>99.2</v>
      </c>
      <c r="F44" s="14">
        <v>13</v>
      </c>
      <c r="G44" s="14">
        <v>13</v>
      </c>
      <c r="H44" s="13">
        <v>10</v>
      </c>
      <c r="I44" s="13">
        <v>15</v>
      </c>
      <c r="J44" s="32">
        <v>17</v>
      </c>
      <c r="K44" s="16">
        <v>14</v>
      </c>
      <c r="L44" s="15"/>
      <c r="M44" s="16">
        <f t="shared" si="11"/>
        <v>51</v>
      </c>
      <c r="N44" s="30">
        <v>23.26</v>
      </c>
      <c r="O44" s="17">
        <f t="shared" si="12"/>
        <v>2.780000000000001</v>
      </c>
      <c r="P44" s="15">
        <f t="shared" si="13"/>
        <v>17.2</v>
      </c>
      <c r="Q44" s="16">
        <f t="shared" si="14"/>
        <v>51</v>
      </c>
      <c r="R44" s="16">
        <f t="shared" si="15"/>
        <v>23.200000000000003</v>
      </c>
      <c r="S44" s="17">
        <f t="shared" si="16"/>
        <v>2.8000000000000007</v>
      </c>
    </row>
    <row r="45" spans="1:19" ht="15">
      <c r="A45" s="4">
        <v>16</v>
      </c>
      <c r="B45" s="4" t="s">
        <v>110</v>
      </c>
      <c r="C45" s="4" t="s">
        <v>22</v>
      </c>
      <c r="D45" s="5">
        <f t="shared" si="9"/>
        <v>40</v>
      </c>
      <c r="E45" s="5">
        <f t="shared" si="10"/>
        <v>99.1</v>
      </c>
      <c r="F45" s="14">
        <v>13</v>
      </c>
      <c r="G45" s="14">
        <v>12</v>
      </c>
      <c r="H45" s="13">
        <v>11</v>
      </c>
      <c r="I45" s="13">
        <v>12</v>
      </c>
      <c r="J45" s="32">
        <v>17</v>
      </c>
      <c r="K45" s="16">
        <v>16</v>
      </c>
      <c r="L45" s="15"/>
      <c r="M45" s="16">
        <f t="shared" si="11"/>
        <v>28</v>
      </c>
      <c r="N45" s="30">
        <v>22.38</v>
      </c>
      <c r="O45" s="17">
        <f t="shared" si="12"/>
        <v>1.8999999999999986</v>
      </c>
      <c r="P45" s="15">
        <f t="shared" si="13"/>
        <v>18.1</v>
      </c>
      <c r="Q45" s="16">
        <f t="shared" si="14"/>
        <v>28</v>
      </c>
      <c r="R45" s="16">
        <f t="shared" si="15"/>
        <v>22.3</v>
      </c>
      <c r="S45" s="17">
        <f t="shared" si="16"/>
        <v>1.8999999999999986</v>
      </c>
    </row>
    <row r="46" spans="1:19" ht="15">
      <c r="A46" s="4">
        <v>52</v>
      </c>
      <c r="B46" s="4" t="s">
        <v>144</v>
      </c>
      <c r="D46" s="5">
        <f t="shared" si="9"/>
        <v>41</v>
      </c>
      <c r="E46" s="5">
        <f t="shared" si="10"/>
        <v>98.4</v>
      </c>
      <c r="F46" s="14">
        <v>16</v>
      </c>
      <c r="G46" s="14">
        <v>10</v>
      </c>
      <c r="H46" s="13">
        <v>7</v>
      </c>
      <c r="I46" s="13">
        <v>11</v>
      </c>
      <c r="J46" s="32">
        <v>18</v>
      </c>
      <c r="K46" s="16">
        <v>17</v>
      </c>
      <c r="L46" s="15"/>
      <c r="M46" s="16">
        <f t="shared" si="11"/>
        <v>3</v>
      </c>
      <c r="N46" s="30">
        <v>21.09</v>
      </c>
      <c r="O46" s="17">
        <f t="shared" si="12"/>
        <v>0.6099999999999994</v>
      </c>
      <c r="P46" s="15">
        <f t="shared" si="13"/>
        <v>19.400000000000002</v>
      </c>
      <c r="Q46" s="16">
        <f t="shared" si="14"/>
        <v>3</v>
      </c>
      <c r="R46" s="16">
        <f t="shared" si="15"/>
        <v>21</v>
      </c>
      <c r="S46" s="17">
        <f t="shared" si="16"/>
        <v>0.5999999999999979</v>
      </c>
    </row>
    <row r="47" spans="1:19" ht="15">
      <c r="A47" s="4">
        <v>45</v>
      </c>
      <c r="B47" s="4" t="s">
        <v>137</v>
      </c>
      <c r="C47" s="4" t="s">
        <v>22</v>
      </c>
      <c r="D47" s="5">
        <f t="shared" si="9"/>
        <v>42</v>
      </c>
      <c r="E47" s="5">
        <f t="shared" si="10"/>
        <v>97.8</v>
      </c>
      <c r="F47" s="14">
        <v>16</v>
      </c>
      <c r="G47" s="14">
        <v>14</v>
      </c>
      <c r="H47" s="13">
        <v>6</v>
      </c>
      <c r="I47" s="13">
        <v>11</v>
      </c>
      <c r="J47" s="32">
        <v>16</v>
      </c>
      <c r="K47" s="16">
        <v>16</v>
      </c>
      <c r="L47" s="15"/>
      <c r="M47" s="16">
        <f t="shared" si="11"/>
        <v>13</v>
      </c>
      <c r="N47" s="30">
        <v>21.69</v>
      </c>
      <c r="O47" s="17">
        <f t="shared" si="12"/>
        <v>1.2100000000000009</v>
      </c>
      <c r="P47" s="15">
        <f t="shared" si="13"/>
        <v>18.8</v>
      </c>
      <c r="Q47" s="16">
        <f t="shared" si="14"/>
        <v>12</v>
      </c>
      <c r="R47" s="16">
        <f t="shared" si="15"/>
        <v>21.6</v>
      </c>
      <c r="S47" s="17">
        <f t="shared" si="16"/>
        <v>1.1999999999999993</v>
      </c>
    </row>
    <row r="48" spans="1:19" ht="15">
      <c r="A48" s="4">
        <v>26</v>
      </c>
      <c r="B48" s="4" t="s">
        <v>119</v>
      </c>
      <c r="D48" s="5">
        <f t="shared" si="9"/>
        <v>43</v>
      </c>
      <c r="E48" s="5">
        <f t="shared" si="10"/>
        <v>97.7</v>
      </c>
      <c r="F48" s="14">
        <v>15</v>
      </c>
      <c r="G48" s="14">
        <v>13</v>
      </c>
      <c r="H48" s="13">
        <v>13</v>
      </c>
      <c r="I48" s="13">
        <v>14</v>
      </c>
      <c r="J48" s="32">
        <v>12</v>
      </c>
      <c r="K48" s="16">
        <v>14</v>
      </c>
      <c r="L48" s="15"/>
      <c r="M48" s="16">
        <f t="shared" si="11"/>
        <v>58</v>
      </c>
      <c r="N48" s="30">
        <v>23.7</v>
      </c>
      <c r="O48" s="17">
        <f t="shared" si="12"/>
        <v>3.219999999999999</v>
      </c>
      <c r="P48" s="15">
        <f t="shared" si="13"/>
        <v>16.7</v>
      </c>
      <c r="Q48" s="16">
        <f t="shared" si="14"/>
        <v>58</v>
      </c>
      <c r="R48" s="16">
        <f t="shared" si="15"/>
        <v>23.700000000000003</v>
      </c>
      <c r="S48" s="17">
        <f t="shared" si="16"/>
        <v>3.3000000000000007</v>
      </c>
    </row>
    <row r="49" spans="1:19" ht="15">
      <c r="A49" s="4">
        <v>23</v>
      </c>
      <c r="B49" s="4" t="s">
        <v>117</v>
      </c>
      <c r="D49" s="5">
        <f t="shared" si="9"/>
        <v>44</v>
      </c>
      <c r="E49" s="5">
        <f t="shared" si="10"/>
        <v>97.6</v>
      </c>
      <c r="F49" s="14">
        <v>13</v>
      </c>
      <c r="G49" s="14">
        <v>12</v>
      </c>
      <c r="H49" s="13">
        <v>12</v>
      </c>
      <c r="I49" s="13">
        <v>13</v>
      </c>
      <c r="J49" s="32">
        <v>16</v>
      </c>
      <c r="K49" s="16">
        <v>13</v>
      </c>
      <c r="L49" s="15"/>
      <c r="M49" s="16">
        <f t="shared" si="11"/>
        <v>19</v>
      </c>
      <c r="N49" s="30">
        <v>21.84</v>
      </c>
      <c r="O49" s="17">
        <f t="shared" si="12"/>
        <v>1.3599999999999994</v>
      </c>
      <c r="P49" s="15">
        <f t="shared" si="13"/>
        <v>18.6</v>
      </c>
      <c r="Q49" s="16">
        <f t="shared" si="14"/>
        <v>19</v>
      </c>
      <c r="R49" s="16">
        <f t="shared" si="15"/>
        <v>21.8</v>
      </c>
      <c r="S49" s="17">
        <f t="shared" si="16"/>
        <v>1.3999999999999986</v>
      </c>
    </row>
    <row r="50" spans="1:19" ht="15">
      <c r="A50" s="4">
        <v>37</v>
      </c>
      <c r="B50" s="4" t="s">
        <v>129</v>
      </c>
      <c r="D50" s="5">
        <f t="shared" si="9"/>
        <v>45</v>
      </c>
      <c r="E50" s="5">
        <f t="shared" si="10"/>
        <v>97.5</v>
      </c>
      <c r="F50" s="14">
        <v>15</v>
      </c>
      <c r="G50" s="14">
        <v>12</v>
      </c>
      <c r="H50" s="13">
        <v>10</v>
      </c>
      <c r="I50" s="13">
        <v>13</v>
      </c>
      <c r="J50" s="32">
        <v>20</v>
      </c>
      <c r="K50" s="16">
        <v>10</v>
      </c>
      <c r="L50" s="15"/>
      <c r="M50" s="16">
        <f t="shared" si="11"/>
        <v>42</v>
      </c>
      <c r="N50" s="30">
        <v>22.9</v>
      </c>
      <c r="O50" s="17">
        <f t="shared" si="12"/>
        <v>2.419999999999998</v>
      </c>
      <c r="P50" s="15">
        <f t="shared" si="13"/>
        <v>17.5</v>
      </c>
      <c r="Q50" s="16">
        <f t="shared" si="14"/>
        <v>42</v>
      </c>
      <c r="R50" s="16">
        <f t="shared" si="15"/>
        <v>22.900000000000002</v>
      </c>
      <c r="S50" s="17">
        <f t="shared" si="16"/>
        <v>2.5</v>
      </c>
    </row>
    <row r="51" spans="1:19" ht="15">
      <c r="A51" s="4">
        <v>70</v>
      </c>
      <c r="B51" s="4" t="s">
        <v>161</v>
      </c>
      <c r="D51" s="5">
        <f t="shared" si="9"/>
        <v>46</v>
      </c>
      <c r="E51" s="5">
        <f t="shared" si="10"/>
        <v>96.7</v>
      </c>
      <c r="F51" s="14">
        <v>11</v>
      </c>
      <c r="G51" s="14">
        <v>12</v>
      </c>
      <c r="H51" s="13">
        <v>10</v>
      </c>
      <c r="I51" s="13">
        <v>15</v>
      </c>
      <c r="J51" s="32">
        <v>19</v>
      </c>
      <c r="K51" s="16">
        <v>11</v>
      </c>
      <c r="L51" s="15"/>
      <c r="M51" s="16">
        <f t="shared" si="11"/>
        <v>18</v>
      </c>
      <c r="N51" s="30">
        <v>21.77</v>
      </c>
      <c r="O51" s="17">
        <f t="shared" si="12"/>
        <v>1.2899999999999991</v>
      </c>
      <c r="P51" s="15">
        <f t="shared" si="13"/>
        <v>18.7</v>
      </c>
      <c r="Q51" s="16">
        <f t="shared" si="14"/>
        <v>14</v>
      </c>
      <c r="R51" s="16">
        <f t="shared" si="15"/>
        <v>21.700000000000003</v>
      </c>
      <c r="S51" s="17">
        <f t="shared" si="16"/>
        <v>1.3000000000000007</v>
      </c>
    </row>
    <row r="52" spans="1:19" ht="15">
      <c r="A52" s="4">
        <v>8</v>
      </c>
      <c r="B52" s="4" t="s">
        <v>102</v>
      </c>
      <c r="D52" s="5">
        <f t="shared" si="9"/>
        <v>47</v>
      </c>
      <c r="E52" s="5">
        <f t="shared" si="10"/>
        <v>96.5</v>
      </c>
      <c r="F52" s="14">
        <v>11</v>
      </c>
      <c r="G52" s="14">
        <v>12</v>
      </c>
      <c r="H52" s="13">
        <v>10</v>
      </c>
      <c r="I52" s="13">
        <v>13</v>
      </c>
      <c r="J52" s="32">
        <v>17</v>
      </c>
      <c r="K52" s="16">
        <v>15</v>
      </c>
      <c r="L52" s="15"/>
      <c r="M52" s="16">
        <f t="shared" si="11"/>
        <v>22</v>
      </c>
      <c r="N52" s="30">
        <v>21.95</v>
      </c>
      <c r="O52" s="17">
        <f t="shared" si="12"/>
        <v>1.4699999999999989</v>
      </c>
      <c r="P52" s="15">
        <f t="shared" si="13"/>
        <v>18.5</v>
      </c>
      <c r="Q52" s="16">
        <f t="shared" si="14"/>
        <v>21</v>
      </c>
      <c r="R52" s="16">
        <f t="shared" si="15"/>
        <v>21.900000000000002</v>
      </c>
      <c r="S52" s="17">
        <f t="shared" si="16"/>
        <v>1.5</v>
      </c>
    </row>
    <row r="53" spans="1:19" ht="15">
      <c r="A53" s="4">
        <v>54</v>
      </c>
      <c r="B53" s="4" t="s">
        <v>146</v>
      </c>
      <c r="D53" s="5">
        <f t="shared" si="9"/>
        <v>47</v>
      </c>
      <c r="E53" s="5">
        <f t="shared" si="10"/>
        <v>96.5</v>
      </c>
      <c r="F53" s="14">
        <v>16</v>
      </c>
      <c r="G53" s="14">
        <v>15</v>
      </c>
      <c r="H53" s="13">
        <v>10</v>
      </c>
      <c r="I53" s="13">
        <v>12</v>
      </c>
      <c r="J53" s="32">
        <v>14</v>
      </c>
      <c r="K53" s="16">
        <v>12</v>
      </c>
      <c r="L53" s="15"/>
      <c r="M53" s="16">
        <f t="shared" si="11"/>
        <v>44</v>
      </c>
      <c r="N53" s="30">
        <v>22.95</v>
      </c>
      <c r="O53" s="17">
        <f t="shared" si="12"/>
        <v>2.469999999999999</v>
      </c>
      <c r="P53" s="15">
        <f t="shared" si="13"/>
        <v>17.5</v>
      </c>
      <c r="Q53" s="16">
        <f t="shared" si="14"/>
        <v>42</v>
      </c>
      <c r="R53" s="16">
        <f t="shared" si="15"/>
        <v>22.900000000000002</v>
      </c>
      <c r="S53" s="17">
        <f t="shared" si="16"/>
        <v>2.5</v>
      </c>
    </row>
    <row r="54" spans="1:19" ht="15">
      <c r="A54" s="4">
        <v>33</v>
      </c>
      <c r="B54" s="4" t="s">
        <v>125</v>
      </c>
      <c r="D54" s="5">
        <f t="shared" si="9"/>
        <v>49</v>
      </c>
      <c r="E54" s="5">
        <f t="shared" si="10"/>
        <v>96.1</v>
      </c>
      <c r="F54" s="14">
        <v>15</v>
      </c>
      <c r="G54" s="14">
        <v>12</v>
      </c>
      <c r="H54" s="13">
        <v>13</v>
      </c>
      <c r="I54" s="13">
        <v>12</v>
      </c>
      <c r="J54" s="32">
        <v>15</v>
      </c>
      <c r="K54" s="16">
        <v>15</v>
      </c>
      <c r="L54" s="15"/>
      <c r="M54" s="16">
        <f t="shared" si="11"/>
        <v>66</v>
      </c>
      <c r="N54" s="30">
        <v>26.34</v>
      </c>
      <c r="O54" s="17">
        <f t="shared" si="12"/>
        <v>5.859999999999999</v>
      </c>
      <c r="P54" s="15">
        <f t="shared" si="13"/>
        <v>14.100000000000001</v>
      </c>
      <c r="Q54" s="16">
        <f t="shared" si="14"/>
        <v>66</v>
      </c>
      <c r="R54" s="16">
        <f t="shared" si="15"/>
        <v>26.3</v>
      </c>
      <c r="S54" s="17">
        <f t="shared" si="16"/>
        <v>5.899999999999999</v>
      </c>
    </row>
    <row r="55" spans="1:19" ht="15">
      <c r="A55" s="4">
        <v>17</v>
      </c>
      <c r="B55" s="4" t="s">
        <v>111</v>
      </c>
      <c r="D55" s="5">
        <f t="shared" si="9"/>
        <v>50</v>
      </c>
      <c r="E55" s="5">
        <f t="shared" si="10"/>
        <v>95.9</v>
      </c>
      <c r="F55" s="14">
        <v>14</v>
      </c>
      <c r="G55" s="14">
        <v>14</v>
      </c>
      <c r="H55" s="13">
        <v>15</v>
      </c>
      <c r="I55" s="13">
        <v>15</v>
      </c>
      <c r="J55" s="32">
        <v>13</v>
      </c>
      <c r="K55" s="16">
        <v>14</v>
      </c>
      <c r="L55" s="15"/>
      <c r="M55" s="16">
        <f t="shared" si="11"/>
        <v>68</v>
      </c>
      <c r="N55" s="30">
        <v>29.55</v>
      </c>
      <c r="O55" s="17">
        <f t="shared" si="12"/>
        <v>9.07</v>
      </c>
      <c r="P55" s="15">
        <f t="shared" si="13"/>
        <v>10.900000000000002</v>
      </c>
      <c r="Q55" s="16">
        <f t="shared" si="14"/>
        <v>68</v>
      </c>
      <c r="R55" s="16">
        <f t="shared" si="15"/>
        <v>29.5</v>
      </c>
      <c r="S55" s="17">
        <f t="shared" si="16"/>
        <v>9.099999999999998</v>
      </c>
    </row>
    <row r="56" spans="1:19" ht="15">
      <c r="A56" s="4">
        <v>62</v>
      </c>
      <c r="B56" s="4" t="s">
        <v>153</v>
      </c>
      <c r="D56" s="5">
        <f t="shared" si="9"/>
        <v>51</v>
      </c>
      <c r="E56" s="5">
        <f t="shared" si="10"/>
        <v>95.6</v>
      </c>
      <c r="F56" s="14">
        <v>11</v>
      </c>
      <c r="G56" s="14">
        <v>12</v>
      </c>
      <c r="H56" s="13">
        <v>15</v>
      </c>
      <c r="I56" s="13">
        <v>16</v>
      </c>
      <c r="J56" s="32">
        <v>14</v>
      </c>
      <c r="K56" s="16">
        <v>16</v>
      </c>
      <c r="L56" s="15"/>
      <c r="M56" s="16">
        <f t="shared" si="11"/>
        <v>67</v>
      </c>
      <c r="N56" s="30">
        <v>28.87</v>
      </c>
      <c r="O56" s="17">
        <f t="shared" si="12"/>
        <v>8.39</v>
      </c>
      <c r="P56" s="15">
        <f t="shared" si="13"/>
        <v>11.600000000000001</v>
      </c>
      <c r="Q56" s="16">
        <f t="shared" si="14"/>
        <v>67</v>
      </c>
      <c r="R56" s="16">
        <f t="shared" si="15"/>
        <v>28.8</v>
      </c>
      <c r="S56" s="17">
        <f t="shared" si="16"/>
        <v>8.399999999999999</v>
      </c>
    </row>
    <row r="57" spans="1:19" ht="15">
      <c r="A57" s="4">
        <v>59</v>
      </c>
      <c r="B57" s="4" t="s">
        <v>162</v>
      </c>
      <c r="D57" s="5">
        <f t="shared" si="9"/>
        <v>52</v>
      </c>
      <c r="E57" s="5">
        <f t="shared" si="10"/>
        <v>95.5</v>
      </c>
      <c r="F57" s="14">
        <v>16</v>
      </c>
      <c r="G57" s="14">
        <v>16</v>
      </c>
      <c r="H57" s="13">
        <v>5</v>
      </c>
      <c r="I57" s="13">
        <v>10</v>
      </c>
      <c r="J57" s="32">
        <v>16</v>
      </c>
      <c r="K57" s="16">
        <v>14</v>
      </c>
      <c r="L57" s="15"/>
      <c r="M57" s="16">
        <f t="shared" si="11"/>
        <v>22</v>
      </c>
      <c r="N57" s="30">
        <v>21.95</v>
      </c>
      <c r="O57" s="17">
        <f t="shared" si="12"/>
        <v>1.4699999999999989</v>
      </c>
      <c r="P57" s="15">
        <f t="shared" si="13"/>
        <v>18.5</v>
      </c>
      <c r="Q57" s="16">
        <f t="shared" si="14"/>
        <v>21</v>
      </c>
      <c r="R57" s="16">
        <f t="shared" si="15"/>
        <v>21.900000000000002</v>
      </c>
      <c r="S57" s="17">
        <f t="shared" si="16"/>
        <v>1.5</v>
      </c>
    </row>
    <row r="58" spans="1:19" ht="15">
      <c r="A58" s="4">
        <v>61</v>
      </c>
      <c r="B58" s="4" t="s">
        <v>152</v>
      </c>
      <c r="D58" s="5">
        <f t="shared" si="9"/>
        <v>53</v>
      </c>
      <c r="E58" s="5">
        <f t="shared" si="10"/>
        <v>94.5</v>
      </c>
      <c r="F58" s="14">
        <v>12</v>
      </c>
      <c r="G58" s="14">
        <v>11</v>
      </c>
      <c r="H58" s="13">
        <v>12</v>
      </c>
      <c r="I58" s="13">
        <v>13</v>
      </c>
      <c r="J58" s="32">
        <v>19</v>
      </c>
      <c r="K58" s="16">
        <v>10</v>
      </c>
      <c r="L58" s="15"/>
      <c r="M58" s="16">
        <f t="shared" si="11"/>
        <v>45</v>
      </c>
      <c r="N58" s="30">
        <v>22.96</v>
      </c>
      <c r="O58" s="17">
        <f t="shared" si="12"/>
        <v>2.4800000000000004</v>
      </c>
      <c r="P58" s="15">
        <f t="shared" si="13"/>
        <v>17.5</v>
      </c>
      <c r="Q58" s="16">
        <f t="shared" si="14"/>
        <v>42</v>
      </c>
      <c r="R58" s="16">
        <f t="shared" si="15"/>
        <v>22.900000000000002</v>
      </c>
      <c r="S58" s="17">
        <f t="shared" si="16"/>
        <v>2.5</v>
      </c>
    </row>
    <row r="59" spans="1:19" ht="15">
      <c r="A59" s="4">
        <v>57</v>
      </c>
      <c r="B59" s="4" t="s">
        <v>149</v>
      </c>
      <c r="D59" s="5">
        <f t="shared" si="9"/>
        <v>54</v>
      </c>
      <c r="E59" s="5">
        <f t="shared" si="10"/>
        <v>94.3</v>
      </c>
      <c r="F59" s="14">
        <v>14</v>
      </c>
      <c r="G59" s="14">
        <v>13</v>
      </c>
      <c r="H59" s="13">
        <v>12</v>
      </c>
      <c r="I59" s="13">
        <v>12</v>
      </c>
      <c r="J59" s="32">
        <v>14</v>
      </c>
      <c r="K59" s="16">
        <v>12</v>
      </c>
      <c r="L59" s="15"/>
      <c r="M59" s="16">
        <f t="shared" si="11"/>
        <v>49</v>
      </c>
      <c r="N59" s="30">
        <v>23.18</v>
      </c>
      <c r="O59" s="17">
        <f t="shared" si="12"/>
        <v>2.6999999999999993</v>
      </c>
      <c r="P59" s="15">
        <f t="shared" si="13"/>
        <v>17.3</v>
      </c>
      <c r="Q59" s="16">
        <f t="shared" si="14"/>
        <v>46</v>
      </c>
      <c r="R59" s="16">
        <f t="shared" si="15"/>
        <v>23.1</v>
      </c>
      <c r="S59" s="17">
        <f t="shared" si="16"/>
        <v>2.6999999999999993</v>
      </c>
    </row>
    <row r="60" spans="1:19" ht="15">
      <c r="A60" s="4">
        <v>22</v>
      </c>
      <c r="B60" s="4" t="s">
        <v>116</v>
      </c>
      <c r="D60" s="5">
        <f t="shared" si="9"/>
        <v>55</v>
      </c>
      <c r="E60" s="5">
        <f t="shared" si="10"/>
        <v>93.9</v>
      </c>
      <c r="F60" s="14">
        <v>14</v>
      </c>
      <c r="G60" s="14">
        <v>11</v>
      </c>
      <c r="H60" s="13">
        <v>13</v>
      </c>
      <c r="I60" s="13">
        <v>13</v>
      </c>
      <c r="J60" s="32">
        <v>13</v>
      </c>
      <c r="K60" s="16">
        <v>12</v>
      </c>
      <c r="L60" s="15"/>
      <c r="M60" s="16">
        <f t="shared" si="11"/>
        <v>35</v>
      </c>
      <c r="N60" s="30">
        <v>22.56</v>
      </c>
      <c r="O60" s="17">
        <f t="shared" si="12"/>
        <v>2.0799999999999983</v>
      </c>
      <c r="P60" s="15">
        <f t="shared" si="13"/>
        <v>17.900000000000002</v>
      </c>
      <c r="Q60" s="16">
        <f t="shared" si="14"/>
        <v>32</v>
      </c>
      <c r="R60" s="16">
        <f t="shared" si="15"/>
        <v>22.5</v>
      </c>
      <c r="S60" s="17">
        <f t="shared" si="16"/>
        <v>2.099999999999998</v>
      </c>
    </row>
    <row r="61" spans="1:19" ht="15">
      <c r="A61" s="4">
        <v>47</v>
      </c>
      <c r="B61" s="4" t="s">
        <v>139</v>
      </c>
      <c r="D61" s="5">
        <f t="shared" si="9"/>
        <v>56</v>
      </c>
      <c r="E61" s="5">
        <f t="shared" si="10"/>
        <v>93.7</v>
      </c>
      <c r="F61" s="14">
        <v>18</v>
      </c>
      <c r="G61" s="14">
        <v>12</v>
      </c>
      <c r="H61" s="13">
        <v>12</v>
      </c>
      <c r="I61" s="13">
        <v>13</v>
      </c>
      <c r="J61" s="32">
        <v>13</v>
      </c>
      <c r="K61" s="16">
        <v>10</v>
      </c>
      <c r="L61" s="15"/>
      <c r="M61" s="16">
        <f t="shared" si="11"/>
        <v>63</v>
      </c>
      <c r="N61" s="30">
        <v>24.74</v>
      </c>
      <c r="O61" s="17">
        <f t="shared" si="12"/>
        <v>4.259999999999998</v>
      </c>
      <c r="P61" s="15">
        <f t="shared" si="13"/>
        <v>15.7</v>
      </c>
      <c r="Q61" s="16">
        <f t="shared" si="14"/>
        <v>63</v>
      </c>
      <c r="R61" s="16">
        <f t="shared" si="15"/>
        <v>24.700000000000003</v>
      </c>
      <c r="S61" s="17">
        <f t="shared" si="16"/>
        <v>4.300000000000001</v>
      </c>
    </row>
    <row r="62" spans="1:19" ht="15">
      <c r="A62" s="4">
        <v>64</v>
      </c>
      <c r="B62" s="4" t="s">
        <v>155</v>
      </c>
      <c r="D62" s="5">
        <f t="shared" si="9"/>
        <v>56</v>
      </c>
      <c r="E62" s="5">
        <f t="shared" si="10"/>
        <v>93.7</v>
      </c>
      <c r="F62" s="14">
        <v>12</v>
      </c>
      <c r="G62" s="14">
        <v>11</v>
      </c>
      <c r="H62" s="13">
        <v>11</v>
      </c>
      <c r="I62" s="13">
        <v>15</v>
      </c>
      <c r="J62" s="32">
        <v>16</v>
      </c>
      <c r="K62" s="16">
        <v>11</v>
      </c>
      <c r="L62" s="15"/>
      <c r="M62" s="16">
        <f t="shared" si="11"/>
        <v>39</v>
      </c>
      <c r="N62" s="30">
        <v>22.71</v>
      </c>
      <c r="O62" s="17">
        <f t="shared" si="12"/>
        <v>2.2300000000000004</v>
      </c>
      <c r="P62" s="15">
        <f t="shared" si="13"/>
        <v>17.7</v>
      </c>
      <c r="Q62" s="16">
        <f t="shared" si="14"/>
        <v>39</v>
      </c>
      <c r="R62" s="16">
        <f t="shared" si="15"/>
        <v>22.700000000000003</v>
      </c>
      <c r="S62" s="17">
        <f t="shared" si="16"/>
        <v>2.3000000000000007</v>
      </c>
    </row>
    <row r="63" spans="1:19" ht="15">
      <c r="A63" s="4">
        <v>46</v>
      </c>
      <c r="B63" s="4" t="s">
        <v>138</v>
      </c>
      <c r="D63" s="5">
        <f t="shared" si="9"/>
        <v>58</v>
      </c>
      <c r="E63" s="5">
        <f t="shared" si="10"/>
        <v>92.4</v>
      </c>
      <c r="F63" s="14">
        <v>17</v>
      </c>
      <c r="G63" s="14">
        <v>12</v>
      </c>
      <c r="H63" s="13">
        <v>11</v>
      </c>
      <c r="I63" s="13">
        <v>12</v>
      </c>
      <c r="J63" s="32">
        <v>16</v>
      </c>
      <c r="K63" s="16">
        <v>8</v>
      </c>
      <c r="L63" s="15"/>
      <c r="M63" s="16">
        <f t="shared" si="11"/>
        <v>61</v>
      </c>
      <c r="N63" s="30">
        <v>24</v>
      </c>
      <c r="O63" s="17">
        <f t="shared" si="12"/>
        <v>3.5199999999999996</v>
      </c>
      <c r="P63" s="15">
        <f t="shared" si="13"/>
        <v>16.400000000000002</v>
      </c>
      <c r="Q63" s="16">
        <f t="shared" si="14"/>
        <v>61</v>
      </c>
      <c r="R63" s="16">
        <f t="shared" si="15"/>
        <v>24</v>
      </c>
      <c r="S63" s="17">
        <f t="shared" si="16"/>
        <v>3.599999999999998</v>
      </c>
    </row>
    <row r="64" spans="1:19" ht="15">
      <c r="A64" s="4">
        <v>41</v>
      </c>
      <c r="B64" s="4" t="s">
        <v>133</v>
      </c>
      <c r="D64" s="5">
        <f t="shared" si="9"/>
        <v>59</v>
      </c>
      <c r="E64" s="5">
        <f t="shared" si="10"/>
        <v>91.7</v>
      </c>
      <c r="F64" s="14">
        <v>18</v>
      </c>
      <c r="G64" s="14">
        <v>10</v>
      </c>
      <c r="H64" s="13">
        <v>10</v>
      </c>
      <c r="I64" s="13">
        <v>11</v>
      </c>
      <c r="J64" s="32">
        <v>14</v>
      </c>
      <c r="K64" s="16">
        <v>10</v>
      </c>
      <c r="L64" s="15"/>
      <c r="M64" s="16">
        <f t="shared" si="11"/>
        <v>15</v>
      </c>
      <c r="N64" s="30">
        <v>21.72</v>
      </c>
      <c r="O64" s="17">
        <f t="shared" si="12"/>
        <v>1.2399999999999984</v>
      </c>
      <c r="P64" s="15">
        <f t="shared" si="13"/>
        <v>18.7</v>
      </c>
      <c r="Q64" s="16">
        <f t="shared" si="14"/>
        <v>14</v>
      </c>
      <c r="R64" s="16">
        <f t="shared" si="15"/>
        <v>21.700000000000003</v>
      </c>
      <c r="S64" s="17">
        <f t="shared" si="16"/>
        <v>1.3000000000000007</v>
      </c>
    </row>
    <row r="65" spans="1:19" ht="15">
      <c r="A65" s="4">
        <v>42</v>
      </c>
      <c r="B65" s="4" t="s">
        <v>134</v>
      </c>
      <c r="D65" s="5">
        <f t="shared" si="9"/>
        <v>60</v>
      </c>
      <c r="E65" s="5">
        <f t="shared" si="10"/>
        <v>91.5</v>
      </c>
      <c r="F65" s="14">
        <v>16</v>
      </c>
      <c r="G65" s="14">
        <v>11</v>
      </c>
      <c r="H65" s="13">
        <v>9</v>
      </c>
      <c r="I65" s="13">
        <v>11</v>
      </c>
      <c r="J65" s="32">
        <v>15</v>
      </c>
      <c r="K65" s="16">
        <v>13</v>
      </c>
      <c r="L65" s="15"/>
      <c r="M65" s="16">
        <f t="shared" si="11"/>
        <v>59</v>
      </c>
      <c r="N65" s="30">
        <v>23.92</v>
      </c>
      <c r="O65" s="17">
        <f t="shared" si="12"/>
        <v>3.4400000000000013</v>
      </c>
      <c r="P65" s="15">
        <f t="shared" si="13"/>
        <v>16.5</v>
      </c>
      <c r="Q65" s="16">
        <f t="shared" si="14"/>
        <v>59</v>
      </c>
      <c r="R65" s="16">
        <f t="shared" si="15"/>
        <v>23.900000000000002</v>
      </c>
      <c r="S65" s="17">
        <f t="shared" si="16"/>
        <v>3.5</v>
      </c>
    </row>
    <row r="66" spans="1:19" ht="15">
      <c r="A66" s="4">
        <v>51</v>
      </c>
      <c r="B66" s="4" t="s">
        <v>143</v>
      </c>
      <c r="C66" s="4" t="s">
        <v>22</v>
      </c>
      <c r="D66" s="5">
        <f t="shared" si="9"/>
        <v>61</v>
      </c>
      <c r="E66" s="5">
        <f t="shared" si="10"/>
        <v>90.3</v>
      </c>
      <c r="F66" s="14">
        <v>17</v>
      </c>
      <c r="G66" s="14">
        <v>12</v>
      </c>
      <c r="H66" s="13">
        <v>7</v>
      </c>
      <c r="I66" s="13">
        <v>10</v>
      </c>
      <c r="J66" s="32">
        <v>16</v>
      </c>
      <c r="K66" s="16">
        <v>12</v>
      </c>
      <c r="L66" s="15"/>
      <c r="M66" s="16">
        <f t="shared" si="11"/>
        <v>62</v>
      </c>
      <c r="N66" s="30">
        <v>24.19</v>
      </c>
      <c r="O66" s="17">
        <f t="shared" si="12"/>
        <v>3.710000000000001</v>
      </c>
      <c r="P66" s="15">
        <f t="shared" si="13"/>
        <v>16.3</v>
      </c>
      <c r="Q66" s="16">
        <f t="shared" si="14"/>
        <v>62</v>
      </c>
      <c r="R66" s="16">
        <f t="shared" si="15"/>
        <v>24.1</v>
      </c>
      <c r="S66" s="17">
        <f t="shared" si="16"/>
        <v>3.6999999999999993</v>
      </c>
    </row>
    <row r="67" spans="1:19" ht="15">
      <c r="A67" s="4">
        <v>69</v>
      </c>
      <c r="B67" s="4" t="s">
        <v>160</v>
      </c>
      <c r="D67" s="5">
        <f t="shared" si="9"/>
        <v>62</v>
      </c>
      <c r="E67" s="5">
        <f t="shared" si="10"/>
        <v>90</v>
      </c>
      <c r="F67" s="14">
        <v>16</v>
      </c>
      <c r="G67" s="14">
        <v>13</v>
      </c>
      <c r="H67" s="13">
        <v>5</v>
      </c>
      <c r="I67" s="13">
        <v>8</v>
      </c>
      <c r="J67" s="32">
        <v>18</v>
      </c>
      <c r="K67" s="16">
        <v>10</v>
      </c>
      <c r="L67" s="15"/>
      <c r="M67" s="16">
        <f t="shared" si="11"/>
        <v>1</v>
      </c>
      <c r="N67" s="30">
        <v>20.48</v>
      </c>
      <c r="O67" s="17">
        <f t="shared" si="12"/>
        <v>0</v>
      </c>
      <c r="P67" s="15">
        <f t="shared" si="13"/>
        <v>20</v>
      </c>
      <c r="Q67" s="16">
        <f t="shared" si="14"/>
        <v>1</v>
      </c>
      <c r="R67" s="16">
        <f t="shared" si="15"/>
        <v>20.400000000000002</v>
      </c>
      <c r="S67" s="17">
        <f t="shared" si="16"/>
        <v>0</v>
      </c>
    </row>
    <row r="68" spans="1:19" ht="15">
      <c r="A68" s="4">
        <v>14</v>
      </c>
      <c r="B68" s="4" t="s">
        <v>108</v>
      </c>
      <c r="D68" s="5">
        <f t="shared" si="9"/>
        <v>63</v>
      </c>
      <c r="E68" s="5">
        <f t="shared" si="10"/>
        <v>88.5</v>
      </c>
      <c r="F68" s="14">
        <v>17</v>
      </c>
      <c r="G68" s="14">
        <v>10</v>
      </c>
      <c r="H68" s="13">
        <v>7</v>
      </c>
      <c r="I68" s="13">
        <v>10</v>
      </c>
      <c r="J68" s="32">
        <v>14</v>
      </c>
      <c r="K68" s="16">
        <v>11</v>
      </c>
      <c r="L68" s="15"/>
      <c r="M68" s="16">
        <f t="shared" si="11"/>
        <v>2</v>
      </c>
      <c r="N68" s="30">
        <v>20.98</v>
      </c>
      <c r="O68" s="17">
        <f t="shared" si="12"/>
        <v>0.5</v>
      </c>
      <c r="P68" s="15">
        <f t="shared" si="13"/>
        <v>19.5</v>
      </c>
      <c r="Q68" s="16">
        <f t="shared" si="14"/>
        <v>2</v>
      </c>
      <c r="R68" s="16">
        <f t="shared" si="15"/>
        <v>20.900000000000002</v>
      </c>
      <c r="S68" s="17">
        <f t="shared" si="16"/>
        <v>0.5</v>
      </c>
    </row>
    <row r="69" spans="1:19" ht="15">
      <c r="A69" s="4">
        <v>65</v>
      </c>
      <c r="B69" s="4" t="s">
        <v>156</v>
      </c>
      <c r="C69" s="4" t="s">
        <v>22</v>
      </c>
      <c r="D69" s="5">
        <f t="shared" si="9"/>
        <v>64</v>
      </c>
      <c r="E69" s="5">
        <f t="shared" si="10"/>
        <v>88.3</v>
      </c>
      <c r="F69" s="14">
        <v>16</v>
      </c>
      <c r="G69" s="14">
        <v>12</v>
      </c>
      <c r="H69" s="13">
        <v>7</v>
      </c>
      <c r="I69" s="13">
        <v>12</v>
      </c>
      <c r="J69" s="32">
        <v>13</v>
      </c>
      <c r="K69" s="16">
        <v>11</v>
      </c>
      <c r="L69" s="15"/>
      <c r="M69" s="16">
        <f t="shared" si="11"/>
        <v>46</v>
      </c>
      <c r="N69" s="30">
        <v>23.14</v>
      </c>
      <c r="O69" s="17">
        <f t="shared" si="12"/>
        <v>2.66</v>
      </c>
      <c r="P69" s="15">
        <f t="shared" si="13"/>
        <v>17.3</v>
      </c>
      <c r="Q69" s="16">
        <f t="shared" si="14"/>
        <v>46</v>
      </c>
      <c r="R69" s="16">
        <f t="shared" si="15"/>
        <v>23.1</v>
      </c>
      <c r="S69" s="17">
        <f t="shared" si="16"/>
        <v>2.6999999999999993</v>
      </c>
    </row>
    <row r="70" spans="1:19" ht="15">
      <c r="A70" s="4">
        <v>36</v>
      </c>
      <c r="B70" s="4" t="s">
        <v>128</v>
      </c>
      <c r="D70" s="5">
        <f>RANK(E70,$E$6:$E$73,0)</f>
        <v>65</v>
      </c>
      <c r="E70" s="5">
        <f>SUM(F70:K70)+P70</f>
        <v>87.8</v>
      </c>
      <c r="F70" s="14">
        <v>16</v>
      </c>
      <c r="G70" s="14">
        <v>15</v>
      </c>
      <c r="H70" s="13">
        <v>5</v>
      </c>
      <c r="I70" s="13">
        <v>5</v>
      </c>
      <c r="J70" s="32">
        <v>19</v>
      </c>
      <c r="K70" s="16">
        <v>10</v>
      </c>
      <c r="L70" s="15"/>
      <c r="M70" s="16">
        <f>IF(OR(N70="DNS",N70="DNF"),"",RANK(N70,N$6:N$73,1))</f>
        <v>38</v>
      </c>
      <c r="N70" s="30">
        <v>22.66</v>
      </c>
      <c r="O70" s="17">
        <f>IF(OR(N70="DNS",N70="DNF"),"",N70-MIN($N$6:$N$73))</f>
        <v>2.1799999999999997</v>
      </c>
      <c r="P70" s="15">
        <f>IF(OR(R70="DNS",R70="DNF"),0,IF(Q70=1,20,MAX(0,20-S70)))</f>
        <v>17.8</v>
      </c>
      <c r="Q70" s="16">
        <f>IF(OR(N70="DNS",N70="DNF"),"",RANK(R70,R$6:R$73,1))</f>
        <v>38</v>
      </c>
      <c r="R70" s="16">
        <f t="shared" si="15"/>
        <v>22.6</v>
      </c>
      <c r="S70" s="17">
        <f>IF(OR(N70="DNF",N70="DNS"),"",R70-FLOOR(MIN($N$6:$N$73),0.1))</f>
        <v>2.1999999999999993</v>
      </c>
    </row>
    <row r="71" spans="1:19" ht="15">
      <c r="A71" s="4">
        <v>20</v>
      </c>
      <c r="B71" s="4" t="s">
        <v>114</v>
      </c>
      <c r="D71" s="5">
        <f>RANK(E71,$E$6:$E$73,0)</f>
        <v>66</v>
      </c>
      <c r="E71" s="5">
        <f>SUM(F71:K71)+P71</f>
        <v>87.3</v>
      </c>
      <c r="F71" s="14">
        <v>16</v>
      </c>
      <c r="G71" s="14">
        <v>13</v>
      </c>
      <c r="H71" s="13">
        <v>6</v>
      </c>
      <c r="I71" s="13">
        <v>10</v>
      </c>
      <c r="J71" s="32">
        <v>12</v>
      </c>
      <c r="K71" s="16">
        <v>12</v>
      </c>
      <c r="L71" s="15"/>
      <c r="M71" s="16">
        <f>IF(OR(N71="DNS",N71="DNF"),"",RANK(N71,N$6:N$73,1))</f>
        <v>26</v>
      </c>
      <c r="N71" s="30">
        <v>22.13</v>
      </c>
      <c r="O71" s="17">
        <f>IF(OR(N71="DNS",N71="DNF"),"",N71-MIN($N$6:$N$73))</f>
        <v>1.6499999999999986</v>
      </c>
      <c r="P71" s="15">
        <f>IF(OR(R71="DNS",R71="DNF"),0,IF(Q71=1,20,MAX(0,20-S71)))</f>
        <v>18.3</v>
      </c>
      <c r="Q71" s="16">
        <f>IF(OR(N71="DNS",N71="DNF"),"",RANK(R71,R$6:R$73,1))</f>
        <v>26</v>
      </c>
      <c r="R71" s="16">
        <f t="shared" si="15"/>
        <v>22.1</v>
      </c>
      <c r="S71" s="17">
        <f>IF(OR(N71="DNF",N71="DNS"),"",R71-FLOOR(MIN($N$6:$N$73),0.1))</f>
        <v>1.6999999999999993</v>
      </c>
    </row>
    <row r="72" spans="1:19" ht="15">
      <c r="A72" s="4">
        <v>68</v>
      </c>
      <c r="B72" s="4" t="s">
        <v>159</v>
      </c>
      <c r="D72" s="5">
        <f>RANK(E72,$E$6:$E$73,0)</f>
        <v>66</v>
      </c>
      <c r="E72" s="5">
        <f>SUM(F72:K72)+P72</f>
        <v>87.3</v>
      </c>
      <c r="F72" s="14">
        <v>10</v>
      </c>
      <c r="G72" s="14">
        <v>14</v>
      </c>
      <c r="H72" s="13">
        <v>10</v>
      </c>
      <c r="I72" s="13">
        <v>15</v>
      </c>
      <c r="J72" s="32">
        <v>15</v>
      </c>
      <c r="K72" s="16">
        <v>8</v>
      </c>
      <c r="L72" s="15"/>
      <c r="M72" s="16">
        <f>IF(OR(N72="DNS",N72="DNF"),"",RANK(N72,N$6:N$73,1))</f>
        <v>65</v>
      </c>
      <c r="N72" s="30">
        <v>25.16</v>
      </c>
      <c r="O72" s="17">
        <f>IF(OR(N72="DNS",N72="DNF"),"",N72-MIN($N$6:$N$73))</f>
        <v>4.68</v>
      </c>
      <c r="P72" s="15">
        <f>IF(OR(R72="DNS",R72="DNF"),0,IF(Q72=1,20,MAX(0,20-S72)))</f>
        <v>15.3</v>
      </c>
      <c r="Q72" s="16">
        <f>IF(OR(N72="DNS",N72="DNF"),"",RANK(R72,R$6:R$73,1))</f>
        <v>65</v>
      </c>
      <c r="R72" s="16">
        <f t="shared" si="15"/>
        <v>25.1</v>
      </c>
      <c r="S72" s="17">
        <f>IF(OR(N72="DNF",N72="DNS"),"",R72-FLOOR(MIN($N$6:$N$73),0.1))</f>
        <v>4.699999999999999</v>
      </c>
    </row>
    <row r="73" spans="1:19" ht="15">
      <c r="A73" s="4">
        <v>63</v>
      </c>
      <c r="B73" s="4" t="s">
        <v>154</v>
      </c>
      <c r="C73" s="4" t="s">
        <v>22</v>
      </c>
      <c r="D73" s="5">
        <f>RANK(E73,$E$6:$E$73,0)</f>
        <v>68</v>
      </c>
      <c r="E73" s="5">
        <f>SUM(F73:K73)+P73</f>
        <v>74.5</v>
      </c>
      <c r="F73" s="14">
        <v>0</v>
      </c>
      <c r="G73" s="14">
        <v>0</v>
      </c>
      <c r="H73" s="13">
        <v>10</v>
      </c>
      <c r="I73" s="13">
        <v>13</v>
      </c>
      <c r="J73" s="32">
        <v>20</v>
      </c>
      <c r="K73" s="16">
        <v>15</v>
      </c>
      <c r="L73" s="15"/>
      <c r="M73" s="16">
        <f>IF(OR(N73="DNS",N73="DNF"),"",RANK(N73,N$6:N$73,1))</f>
        <v>60</v>
      </c>
      <c r="N73" s="30">
        <v>23.97</v>
      </c>
      <c r="O73" s="17">
        <f>IF(OR(N73="DNS",N73="DNF"),"",N73-MIN($N$6:$N$73))</f>
        <v>3.4899999999999984</v>
      </c>
      <c r="P73" s="15">
        <f>IF(OR(R73="DNS",R73="DNF"),0,IF(Q73=1,20,MAX(0,20-S73)))</f>
        <v>16.5</v>
      </c>
      <c r="Q73" s="16">
        <f>IF(OR(N73="DNS",N73="DNF"),"",RANK(R73,R$6:R$73,1))</f>
        <v>59</v>
      </c>
      <c r="R73" s="16">
        <f t="shared" si="15"/>
        <v>23.900000000000002</v>
      </c>
      <c r="S73" s="17">
        <f>IF(OR(N73="DNF",N73="DNS"),"",R73-FLOOR(MIN($N$6:$N$73),0.1))</f>
        <v>3.5</v>
      </c>
    </row>
  </sheetData>
  <sheetProtection/>
  <autoFilter ref="A5:O73">
    <sortState ref="A6:O73">
      <sortCondition descending="1" sortBy="value" ref="E6:E73"/>
    </sortState>
  </autoFilter>
  <mergeCells count="12">
    <mergeCell ref="L1:S1"/>
    <mergeCell ref="L2:O2"/>
    <mergeCell ref="D2:E2"/>
    <mergeCell ref="D4:E4"/>
    <mergeCell ref="P2:S2"/>
    <mergeCell ref="P3:S3"/>
    <mergeCell ref="T3:V3"/>
    <mergeCell ref="D3:E3"/>
    <mergeCell ref="H2:I2"/>
    <mergeCell ref="J2:K2"/>
    <mergeCell ref="L3:O3"/>
    <mergeCell ref="F2:G2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 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 Catudal</dc:creator>
  <cp:keywords/>
  <dc:description/>
  <cp:lastModifiedBy>Anthony</cp:lastModifiedBy>
  <cp:lastPrinted>2017-04-01T19:30:33Z</cp:lastPrinted>
  <dcterms:created xsi:type="dcterms:W3CDTF">2017-03-10T19:13:38Z</dcterms:created>
  <dcterms:modified xsi:type="dcterms:W3CDTF">2017-04-01T20:44:32Z</dcterms:modified>
  <cp:category/>
  <cp:version/>
  <cp:contentType/>
  <cp:contentStatus/>
</cp:coreProperties>
</file>